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2. Family Law Procedures, Forms and Resources\Child Support\"/>
    </mc:Choice>
  </mc:AlternateContent>
  <xr:revisionPtr revIDLastSave="0" documentId="13_ncr:1_{F4F5D567-3910-4216-A70F-F7D2F5FB666E}" xr6:coauthVersionLast="47" xr6:coauthVersionMax="47" xr10:uidLastSave="{00000000-0000-0000-0000-000000000000}"/>
  <bookViews>
    <workbookView xWindow="16080" yWindow="-120" windowWidth="29040" windowHeight="15840" firstSheet="3" activeTab="3" xr2:uid="{00000000-000D-0000-FFFF-FFFF00000000}"/>
  </bookViews>
  <sheets>
    <sheet name="Behind Curtain Shared" sheetId="3" state="hidden" r:id="rId1"/>
    <sheet name="Multiple Shared " sheetId="4" state="hidden" r:id="rId2"/>
    <sheet name="Behind Curtain (Split)" sheetId="6" state="hidden" r:id="rId3"/>
    <sheet name="Split Custody " sheetId="5" r:id="rId4"/>
    <sheet name="Behind Shared Custody" sheetId="8" state="hidden" r:id="rId5"/>
    <sheet name="Behind Curtain" sheetId="2" state="hidden" r:id="rId6"/>
    <sheet name="Sheet1" sheetId="9" state="hidden" r:id="rId7"/>
  </sheets>
  <definedNames>
    <definedName name="A" localSheetId="2">#REF!</definedName>
    <definedName name="A" localSheetId="0">#REF!</definedName>
    <definedName name="A" localSheetId="4">#REF!</definedName>
    <definedName name="A" localSheetId="1">#REF!</definedName>
    <definedName name="A" localSheetId="3">#REF!</definedName>
    <definedName name="A">#REF!</definedName>
    <definedName name="CP">#REF!</definedName>
    <definedName name="Label_Shared">#REF!</definedName>
    <definedName name="Label_Sole">#REF!</definedName>
    <definedName name="Label_Split">'Split Custody '!$Q$9:$Q$12</definedName>
    <definedName name="Label1_Shared">#REF!</definedName>
    <definedName name="Label2_Sole">#REF!</definedName>
    <definedName name="Label2_Split">'Split Custody '!$Q$13:$Q$14</definedName>
    <definedName name="Names">#REF!</definedName>
    <definedName name="numberofchildren" localSheetId="1">'Multiple Shared '!$P$14:$P$33</definedName>
    <definedName name="numberofchildren" localSheetId="3">'Split Custody '!$P$15:$P$29</definedName>
    <definedName name="numberofchildren">#REF!</definedName>
    <definedName name="Parents" localSheetId="1">'Multiple Shared '!#REF!</definedName>
    <definedName name="Parents" localSheetId="3">'Split Custody '!$Q$24:$Q$28</definedName>
    <definedName name="Parents">#REF!</definedName>
    <definedName name="_xlnm.Print_Area" localSheetId="1">'Multiple Shared '!$A$1:$N$66</definedName>
    <definedName name="_xlnm.Print_Area" localSheetId="3">'Split Custody '!$A$1:$N$46</definedName>
  </definedNames>
  <calcPr calcId="191029"/>
  <customWorkbookViews>
    <customWorkbookView name="Shared Custody Guideline Worksheet" guid="{E4102386-7B46-4017-8BFA-4213987EBA13}" includePrintSettings="0" includeHiddenRowCol="0" maximized="1" windowWidth="1362" windowHeight="495" activeSheetId="7"/>
    <customWorkbookView name="Sole Shared Customer View" guid="{A723A1BF-5CE9-4CBB-85C8-692EE185ABAD}" includePrintSettings="0" includeHiddenRowCol="0" maximized="1" windowWidth="1024" windowHeight="1007" activeSheetId="1"/>
    <customWorkbookView name="Multiple Shared Customer View" guid="{53CB703B-71D7-440D-8F08-C017604435F2}" includePrintSettings="0" includeHiddenRowCol="0" maximized="1" windowWidth="1024" windowHeight="1007" activeSheetId="4"/>
    <customWorkbookView name="Split Shared Customer View" guid="{4350A24C-9789-4311-B3D6-31E2B14734AD}" includePrintSettings="0" includeHiddenRowCol="0" maximized="1" windowWidth="1024" windowHeight="100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8" l="1"/>
  <c r="J12" i="8"/>
  <c r="H40" i="5" l="1"/>
  <c r="B40" i="5"/>
  <c r="Q8" i="5" l="1"/>
  <c r="Q7" i="5"/>
  <c r="C2" i="5"/>
  <c r="L23" i="5" l="1"/>
  <c r="E14" i="5"/>
  <c r="Q14" i="5"/>
  <c r="L33" i="5"/>
  <c r="L8" i="5"/>
  <c r="B14" i="5"/>
  <c r="I33" i="5"/>
  <c r="I23" i="5"/>
  <c r="Q13" i="5"/>
  <c r="I8" i="5"/>
  <c r="J4" i="3" l="1"/>
  <c r="J13" i="3"/>
  <c r="J18" i="3"/>
  <c r="J17" i="3"/>
  <c r="L40" i="5"/>
  <c r="E41" i="5"/>
  <c r="D41" i="5"/>
  <c r="C41" i="5"/>
  <c r="O4" i="6"/>
  <c r="J4" i="6"/>
  <c r="J17" i="2"/>
  <c r="J12" i="2"/>
  <c r="J4" i="8" l="1"/>
  <c r="J18" i="8"/>
  <c r="J12" i="3" l="1"/>
  <c r="J13" i="8"/>
  <c r="J19" i="8" l="1"/>
  <c r="J14" i="8"/>
  <c r="E40" i="5"/>
  <c r="L18" i="8" l="1"/>
  <c r="J20" i="8"/>
  <c r="L19" i="8"/>
  <c r="L13" i="8"/>
  <c r="J15" i="8"/>
  <c r="L14" i="8"/>
  <c r="J60" i="4" l="1"/>
  <c r="F60" i="4"/>
  <c r="Q8" i="4" l="1"/>
  <c r="L6" i="4" s="1"/>
  <c r="Q7" i="4"/>
  <c r="I6" i="4" s="1"/>
  <c r="K21" i="4"/>
  <c r="L42" i="4"/>
  <c r="I42" i="4"/>
  <c r="L39" i="4" l="1"/>
  <c r="L20" i="4"/>
  <c r="L53" i="4"/>
  <c r="E13" i="4"/>
  <c r="L47" i="4"/>
  <c r="I39" i="4"/>
  <c r="B13" i="4"/>
  <c r="I53" i="4"/>
  <c r="I20" i="4"/>
  <c r="I47" i="4"/>
  <c r="B60" i="4"/>
  <c r="I60" i="4"/>
  <c r="I35" i="4" l="1"/>
  <c r="J17" i="6" l="1"/>
  <c r="J12" i="6"/>
  <c r="B3" i="4" l="1"/>
  <c r="I28" i="4" l="1"/>
  <c r="L22" i="4" l="1"/>
  <c r="I29" i="4"/>
  <c r="I30" i="4" s="1"/>
  <c r="L25" i="4" l="1"/>
  <c r="L24" i="4"/>
  <c r="L35" i="4" l="1"/>
  <c r="L27" i="4" l="1"/>
  <c r="L26" i="4"/>
  <c r="L23" i="4"/>
  <c r="L28" i="4" l="1"/>
  <c r="J18" i="6"/>
  <c r="L17" i="6"/>
  <c r="J13" i="6"/>
  <c r="L12" i="6"/>
  <c r="J14" i="6" l="1"/>
  <c r="J15" i="6" s="1"/>
  <c r="J19" i="6"/>
  <c r="L18" i="6" s="1"/>
  <c r="L13" i="6" l="1"/>
  <c r="L14" i="6"/>
  <c r="L19" i="6"/>
  <c r="J20" i="6"/>
  <c r="J38" i="5"/>
  <c r="J17" i="5"/>
  <c r="L15" i="6" l="1"/>
  <c r="L20" i="6"/>
  <c r="L14" i="5" s="1"/>
  <c r="I14" i="5" l="1"/>
  <c r="I17" i="5" s="1"/>
  <c r="L17" i="5"/>
  <c r="L29" i="4"/>
  <c r="L30" i="4" s="1"/>
  <c r="L17" i="3" l="1"/>
  <c r="L12" i="3"/>
  <c r="J58" i="4"/>
  <c r="J50" i="4"/>
  <c r="J16" i="4"/>
  <c r="J14" i="3" l="1"/>
  <c r="J19" i="3"/>
  <c r="J20" i="3" l="1"/>
  <c r="L19" i="3"/>
  <c r="L18" i="3"/>
  <c r="J15" i="3"/>
  <c r="L14" i="3"/>
  <c r="L13" i="3"/>
  <c r="L20" i="3" l="1"/>
  <c r="L15" i="3"/>
  <c r="I13" i="4" s="1"/>
  <c r="J18" i="2"/>
  <c r="L17" i="2"/>
  <c r="J13" i="2"/>
  <c r="J4" i="2"/>
  <c r="L13" i="4" l="1"/>
  <c r="L16" i="4" s="1"/>
  <c r="L36" i="4" s="1"/>
  <c r="I16" i="4"/>
  <c r="I36" i="4" s="1"/>
  <c r="J19" i="2"/>
  <c r="F37" i="4" l="1"/>
  <c r="N16" i="4"/>
  <c r="L18" i="2"/>
  <c r="J20" i="2"/>
  <c r="L19" i="2"/>
  <c r="F45" i="4" l="1"/>
  <c r="G45" i="4" s="1"/>
  <c r="I17" i="4"/>
  <c r="I43" i="4" s="1"/>
  <c r="L17" i="4"/>
  <c r="L43" i="4" s="1"/>
  <c r="L20" i="2"/>
  <c r="N43" i="4" l="1"/>
  <c r="C44" i="4"/>
  <c r="L49" i="4" l="1"/>
  <c r="I49" i="4"/>
  <c r="L31" i="4" l="1"/>
  <c r="I31" i="4"/>
  <c r="L32" i="4" l="1"/>
  <c r="I32" i="4"/>
  <c r="C33" i="4" l="1"/>
  <c r="N32" i="4"/>
  <c r="L12" i="2"/>
  <c r="J14" i="2"/>
  <c r="L13" i="2" s="1"/>
  <c r="L48" i="4" l="1"/>
  <c r="L50" i="4" s="1"/>
  <c r="L54" i="4" s="1"/>
  <c r="I48" i="4"/>
  <c r="I50" i="4" s="1"/>
  <c r="I54" i="4" s="1"/>
  <c r="J15" i="2"/>
  <c r="L14" i="2"/>
  <c r="L58" i="4" l="1"/>
  <c r="C51" i="4"/>
  <c r="N50" i="4"/>
  <c r="L15" i="2"/>
  <c r="I51" i="4" l="1"/>
  <c r="J3" i="2" l="1"/>
  <c r="J5" i="2" s="1"/>
  <c r="J6" i="2" s="1"/>
  <c r="L5" i="2" l="1"/>
  <c r="L6" i="2"/>
  <c r="L4" i="2"/>
  <c r="L7" i="2" l="1"/>
  <c r="K18" i="5" l="1"/>
  <c r="J18" i="5"/>
  <c r="N17" i="5"/>
  <c r="F30" i="5" s="1"/>
  <c r="G30" i="5" s="1"/>
  <c r="J3" i="6" l="1"/>
  <c r="L4" i="6" s="1"/>
  <c r="O3" i="6"/>
  <c r="I19" i="5"/>
  <c r="L19" i="5"/>
  <c r="O5" i="6" l="1"/>
  <c r="J5" i="6"/>
  <c r="L6" i="6" s="1"/>
  <c r="Q4" i="6"/>
  <c r="Q6" i="6" l="1"/>
  <c r="O6" i="6"/>
  <c r="Q5" i="6"/>
  <c r="J6" i="6"/>
  <c r="L5" i="6"/>
  <c r="Q7" i="6" l="1"/>
  <c r="L24" i="5" s="1"/>
  <c r="L7" i="6"/>
  <c r="I24" i="5" s="1"/>
  <c r="L27" i="5" l="1"/>
  <c r="L34" i="5" s="1"/>
  <c r="I27" i="5"/>
  <c r="I28" i="5" s="1"/>
  <c r="L28" i="5" l="1"/>
  <c r="N28" i="5" s="1"/>
  <c r="J29" i="5" l="1"/>
  <c r="C29" i="5"/>
  <c r="K29" i="5"/>
  <c r="I34" i="5"/>
  <c r="I38" i="5" l="1"/>
  <c r="L38" i="5" l="1"/>
  <c r="J40" i="5" s="1"/>
  <c r="C39" i="5" l="1"/>
  <c r="B41" i="5" s="1"/>
  <c r="D39" i="5"/>
  <c r="N38" i="5"/>
  <c r="F41" i="5" l="1"/>
  <c r="I58" i="4"/>
  <c r="N58" i="4" s="1"/>
  <c r="F62" i="4" s="1"/>
  <c r="C59" i="4" l="1"/>
  <c r="B62" i="4" s="1"/>
  <c r="L60" i="4"/>
  <c r="L12" i="8" l="1"/>
  <c r="L15" i="8" s="1"/>
  <c r="L17" i="8"/>
  <c r="L20" i="8" s="1"/>
  <c r="J3" i="3" l="1"/>
  <c r="J5" i="3" s="1"/>
  <c r="J3" i="8"/>
  <c r="J5" i="8" s="1"/>
  <c r="L4" i="3" l="1"/>
  <c r="L4" i="8"/>
  <c r="L6" i="3"/>
  <c r="L5" i="3"/>
  <c r="J6" i="3"/>
  <c r="L5" i="8"/>
  <c r="J6" i="8"/>
  <c r="L6" i="8"/>
  <c r="L7" i="3" l="1"/>
  <c r="J18" i="4" s="1"/>
  <c r="J21" i="4" s="1"/>
  <c r="L7" i="8"/>
</calcChain>
</file>

<file path=xl/sharedStrings.xml><?xml version="1.0" encoding="utf-8"?>
<sst xmlns="http://schemas.openxmlformats.org/spreadsheetml/2006/main" count="297" uniqueCount="140">
  <si>
    <t>Guideline Calculation</t>
  </si>
  <si>
    <t>A.</t>
  </si>
  <si>
    <t>Income</t>
  </si>
  <si>
    <t>Shared Child Support Needs</t>
  </si>
  <si>
    <t>Mother</t>
  </si>
  <si>
    <t>Father</t>
  </si>
  <si>
    <t>E.</t>
  </si>
  <si>
    <t>D1</t>
  </si>
  <si>
    <t>D2</t>
  </si>
  <si>
    <t>D3</t>
  </si>
  <si>
    <t>D4</t>
  </si>
  <si>
    <t>A1</t>
  </si>
  <si>
    <t>A3</t>
  </si>
  <si>
    <t>A4</t>
  </si>
  <si>
    <t>A5</t>
  </si>
  <si>
    <t>A6</t>
  </si>
  <si>
    <t>B1</t>
  </si>
  <si>
    <t>B2</t>
  </si>
  <si>
    <t>B3</t>
  </si>
  <si>
    <t>B4</t>
  </si>
  <si>
    <t>E1</t>
  </si>
  <si>
    <t>E2</t>
  </si>
  <si>
    <t>E3</t>
  </si>
  <si>
    <t>E4</t>
  </si>
  <si>
    <t>A7</t>
  </si>
  <si>
    <t>Gross INCOME</t>
  </si>
  <si>
    <t>Combined Gross Income</t>
  </si>
  <si>
    <t>Number of Children</t>
  </si>
  <si>
    <t>Gross Income Row</t>
  </si>
  <si>
    <t>Mother's Gross Income</t>
  </si>
  <si>
    <t>Mother's Gross Income Row</t>
  </si>
  <si>
    <t>Mother's other children</t>
  </si>
  <si>
    <t>Father's Gross Income</t>
  </si>
  <si>
    <t>Father's Gross Income Row</t>
  </si>
  <si>
    <t>Father's Other children</t>
  </si>
  <si>
    <t>A8</t>
  </si>
  <si>
    <t>C.</t>
  </si>
  <si>
    <t>C1</t>
  </si>
  <si>
    <t>C2</t>
  </si>
  <si>
    <t>C3</t>
  </si>
  <si>
    <t>C4</t>
  </si>
  <si>
    <t>E5</t>
  </si>
  <si>
    <t>C5</t>
  </si>
  <si>
    <t>C6</t>
  </si>
  <si>
    <t>C9</t>
  </si>
  <si>
    <t>Adjustment for SSDI Derivative Benefit Paid to Other Parent</t>
  </si>
  <si>
    <t>A9</t>
  </si>
  <si>
    <t>B.</t>
  </si>
  <si>
    <t>Parent's Additional Children</t>
  </si>
  <si>
    <t>Uninterpolated Guideline Amt</t>
  </si>
  <si>
    <t>Interpolation Calculation</t>
  </si>
  <si>
    <t>Low Sched G Inc. Amt</t>
  </si>
  <si>
    <t>High Sched G Inc. Amt</t>
  </si>
  <si>
    <t>Interpolated Guideline Amt</t>
  </si>
  <si>
    <t>High  Sched Guideline Amt</t>
  </si>
  <si>
    <t>A10</t>
  </si>
  <si>
    <t>Credit for 1/2 of any self-employment tax paid out:</t>
  </si>
  <si>
    <t>Other child support obligations actually paid out:</t>
  </si>
  <si>
    <t>B5</t>
  </si>
  <si>
    <t>Shared Custody: Parent owing net basic monthly child support amt:</t>
  </si>
  <si>
    <t>Payable to:</t>
  </si>
  <si>
    <t>C10</t>
  </si>
  <si>
    <t>Parties' Names:</t>
  </si>
  <si>
    <t>Date:</t>
  </si>
  <si>
    <t>Docket#</t>
  </si>
  <si>
    <t>Min. Std. Test § 20-108.2 (G)(3)(d) results:</t>
  </si>
  <si>
    <t>Adjustments for spousal support received:</t>
  </si>
  <si>
    <t>Adjustments for spousal support paid out:</t>
  </si>
  <si>
    <t>Parent's monthly gross income:</t>
  </si>
  <si>
    <t>Scheduled monthly basic child support obligation:</t>
  </si>
  <si>
    <t>Total monthly support amt each parent owes the other parent:</t>
  </si>
  <si>
    <t>B6</t>
  </si>
  <si>
    <t>B7</t>
  </si>
  <si>
    <t>B8</t>
  </si>
  <si>
    <t>B9</t>
  </si>
  <si>
    <t>B10</t>
  </si>
  <si>
    <t>B12</t>
  </si>
  <si>
    <t>B13</t>
  </si>
  <si>
    <t>B16</t>
  </si>
  <si>
    <t>B17</t>
  </si>
  <si>
    <t>B18</t>
  </si>
  <si>
    <t>B19</t>
  </si>
  <si>
    <t>D.</t>
  </si>
  <si>
    <t>Multiple Shared Guideline Worksheet</t>
  </si>
  <si>
    <t>-</t>
  </si>
  <si>
    <t># of other biological or  adopted children residing with each party:</t>
  </si>
  <si>
    <t>Reas. HCC Test 5% combined Gross Inc.:</t>
  </si>
  <si>
    <t xml:space="preserve">Total # of days each year parent has custody of child 1: </t>
  </si>
  <si>
    <t>Total # of days each year parent has custody of child 2:</t>
  </si>
  <si>
    <t>Total # of days each year parent has custody of child 3:</t>
  </si>
  <si>
    <t>Total # of days each year parent has custody of child 4:</t>
  </si>
  <si>
    <t>Total # of days each year parent has custody of child 5:</t>
  </si>
  <si>
    <t>Total # of days each year parent has custody of child 6:</t>
  </si>
  <si>
    <t>Average # of days each year parent has custody of children:</t>
  </si>
  <si>
    <t>B15</t>
  </si>
  <si>
    <t>Is either parent's gross income = or less than 150% of fed. poverty level?</t>
  </si>
  <si>
    <t>A2</t>
  </si>
  <si>
    <t xml:space="preserve">HCC/W-R daycare cost: Parent owing  net monthly amt: </t>
  </si>
  <si>
    <t xml:space="preserve">Combined HCC/W-R daycare costs: </t>
  </si>
  <si>
    <t>Health Care/Work-Related (W-R) Daycare Calculation</t>
  </si>
  <si>
    <t>DCSE #:</t>
  </si>
  <si>
    <t>Monthly income test at 150% of fed. poverty level (household size):</t>
  </si>
  <si>
    <t>Total # of days each year parent has with children:</t>
  </si>
  <si>
    <t>Min. Std. Test § 20-108.2 (G)(3)(d): # members in household:</t>
  </si>
  <si>
    <t>Support to be paid:</t>
  </si>
  <si>
    <t>Split Custody Support</t>
  </si>
  <si>
    <t>Basic monthly support: multiply parent's basic support amt. by his/her income share:</t>
  </si>
  <si>
    <t>Total monthly support amt. each parent owes the other parent:</t>
  </si>
  <si>
    <t>Net monthly support amt. payable from one parent to the other parent:</t>
  </si>
  <si>
    <t>Available combined monthly gross income (GI):</t>
  </si>
  <si>
    <t>Parent's income share: divide each parent's GI (A8) by combined GI:</t>
  </si>
  <si>
    <r>
      <t>Number of Children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for whom parents share jt. legal resp. and support is being sought:</t>
    </r>
  </si>
  <si>
    <t>Basic support: multiply parent's shared support need by the other parent's custody share:</t>
  </si>
  <si>
    <t>Shared support need: multiply sched. mnthly basic child support obl.(A10) by 1.4:</t>
  </si>
  <si>
    <t>Adjustment:</t>
  </si>
  <si>
    <t xml:space="preserve">Adjustment: tot. mnthly support amt each parent pays to other: </t>
  </si>
  <si>
    <t>Net Amount</t>
  </si>
  <si>
    <t>Parent's W-R daycare cost:</t>
  </si>
  <si>
    <t>combined (GI)</t>
  </si>
  <si>
    <t>Parent's custody share: divide avg. # of days child(ren) with parent (B9) by 365:</t>
  </si>
  <si>
    <t xml:space="preserve">Parent's health care cost (HCC) for Health/Dental/Vision: </t>
  </si>
  <si>
    <t>Parent's SSDI derivative benefit paid to the other parent for the benefit of child(ren):</t>
  </si>
  <si>
    <t>E6</t>
  </si>
  <si>
    <t xml:space="preserve">Payable to:    </t>
  </si>
  <si>
    <t xml:space="preserve">Payable to:      </t>
  </si>
  <si>
    <t>net amount</t>
  </si>
  <si>
    <t>Amt. parent owes other parent for HCC/W-R daycare cost based income share:</t>
  </si>
  <si>
    <t>Split Guideline Worksheet</t>
  </si>
  <si>
    <r>
      <t xml:space="preserve">Number of children for which that person is the </t>
    </r>
    <r>
      <rPr>
        <b/>
        <sz val="12"/>
        <color theme="1"/>
        <rFont val="Times New Roman"/>
        <family val="1"/>
      </rPr>
      <t>noncustodial parent</t>
    </r>
    <r>
      <rPr>
        <sz val="12"/>
        <color theme="1"/>
        <rFont val="Times New Roman"/>
        <family val="1"/>
      </rPr>
      <t>.</t>
    </r>
  </si>
  <si>
    <t>Monthly basic child support obligation for number of children listed above</t>
  </si>
  <si>
    <t>Monthly amt for health care coverage paid by other parent or that other parent’s spouse</t>
  </si>
  <si>
    <t>Monthly amount allowable for employment-related child care expense paid by other parent</t>
  </si>
  <si>
    <t>Total</t>
  </si>
  <si>
    <t>Total monthly child support obligation of each party</t>
  </si>
  <si>
    <t>C</t>
  </si>
  <si>
    <t>Husband/Wife</t>
  </si>
  <si>
    <t>Mother/Father</t>
  </si>
  <si>
    <t>Party A/Party B</t>
  </si>
  <si>
    <t>Parties' Names</t>
  </si>
  <si>
    <t>Label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</si>
</sst>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.5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AD7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6" applyNumberFormat="0" applyFill="0" applyAlignment="0" applyProtection="0"/>
  </cellStyleXfs>
  <cellXfs count="23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3" fillId="2" borderId="0" xfId="0" applyFont="1" applyFill="1"/>
    <xf numFmtId="0" fontId="0" fillId="2" borderId="0" xfId="0" applyFont="1" applyFill="1"/>
    <xf numFmtId="0" fontId="0" fillId="0" borderId="0" xfId="0" applyBorder="1" applyAlignment="1">
      <alignment wrapText="1"/>
    </xf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1" fontId="5" fillId="0" borderId="0" xfId="0" applyNumberFormat="1" applyFont="1" applyBorder="1"/>
    <xf numFmtId="0" fontId="7" fillId="0" borderId="0" xfId="0" applyFont="1"/>
    <xf numFmtId="0" fontId="0" fillId="0" borderId="0" xfId="0" applyBorder="1" applyAlignment="1">
      <alignment horizontal="right"/>
    </xf>
    <xf numFmtId="164" fontId="0" fillId="0" borderId="0" xfId="0" applyNumberFormat="1" applyFont="1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6" fontId="5" fillId="0" borderId="0" xfId="0" applyNumberFormat="1" applyFont="1"/>
    <xf numFmtId="164" fontId="0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1" fillId="0" borderId="0" xfId="0" applyFont="1" applyBorder="1" applyAlignment="1" applyProtection="1">
      <alignment horizontal="center" wrapText="1"/>
    </xf>
    <xf numFmtId="0" fontId="0" fillId="0" borderId="0" xfId="0"/>
    <xf numFmtId="0" fontId="0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Protection="1"/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 applyProtection="1">
      <protection locked="0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Alignment="1"/>
    <xf numFmtId="164" fontId="15" fillId="0" borderId="0" xfId="0" applyNumberFormat="1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 applyBorder="1"/>
    <xf numFmtId="44" fontId="1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Border="1" applyAlignment="1">
      <alignment horizontal="left"/>
    </xf>
    <xf numFmtId="164" fontId="14" fillId="0" borderId="1" xfId="0" applyNumberFormat="1" applyFont="1" applyBorder="1" applyProtection="1">
      <protection locked="0"/>
    </xf>
    <xf numFmtId="164" fontId="14" fillId="0" borderId="3" xfId="0" applyNumberFormat="1" applyFont="1" applyBorder="1" applyProtection="1">
      <protection locked="0"/>
    </xf>
    <xf numFmtId="0" fontId="14" fillId="3" borderId="1" xfId="0" applyFont="1" applyFill="1" applyBorder="1"/>
    <xf numFmtId="164" fontId="14" fillId="0" borderId="1" xfId="0" applyNumberFormat="1" applyFont="1" applyBorder="1" applyAlignment="1">
      <alignment shrinkToFit="1"/>
    </xf>
    <xf numFmtId="164" fontId="14" fillId="0" borderId="1" xfId="0" applyNumberFormat="1" applyFont="1" applyFill="1" applyBorder="1" applyProtection="1">
      <protection locked="0"/>
    </xf>
    <xf numFmtId="164" fontId="14" fillId="0" borderId="3" xfId="0" applyNumberFormat="1" applyFont="1" applyBorder="1"/>
    <xf numFmtId="0" fontId="15" fillId="0" borderId="0" xfId="0" applyFont="1" applyBorder="1" applyAlignment="1">
      <alignment horizontal="center"/>
    </xf>
    <xf numFmtId="10" fontId="14" fillId="0" borderId="1" xfId="0" applyNumberFormat="1" applyFont="1" applyBorder="1"/>
    <xf numFmtId="9" fontId="14" fillId="0" borderId="0" xfId="0" applyNumberFormat="1" applyFont="1" applyBorder="1"/>
    <xf numFmtId="0" fontId="14" fillId="2" borderId="0" xfId="0" applyFont="1" applyFill="1"/>
    <xf numFmtId="0" fontId="15" fillId="2" borderId="0" xfId="0" applyFont="1" applyFill="1"/>
    <xf numFmtId="164" fontId="14" fillId="0" borderId="0" xfId="0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3" borderId="3" xfId="0" applyFont="1" applyFill="1" applyBorder="1"/>
    <xf numFmtId="10" fontId="14" fillId="0" borderId="3" xfId="0" applyNumberFormat="1" applyFont="1" applyBorder="1"/>
    <xf numFmtId="8" fontId="14" fillId="0" borderId="3" xfId="0" applyNumberFormat="1" applyFont="1" applyBorder="1"/>
    <xf numFmtId="0" fontId="14" fillId="2" borderId="0" xfId="0" applyFont="1" applyFill="1" applyBorder="1" applyAlignment="1">
      <alignment horizontal="center" vertical="center"/>
    </xf>
    <xf numFmtId="3" fontId="14" fillId="0" borderId="1" xfId="0" applyNumberFormat="1" applyFont="1" applyBorder="1" applyAlignment="1" applyProtection="1">
      <alignment horizontal="center"/>
      <protection locked="0"/>
    </xf>
    <xf numFmtId="164" fontId="14" fillId="0" borderId="0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4" fillId="2" borderId="1" xfId="0" applyNumberFormat="1" applyFont="1" applyFill="1" applyBorder="1"/>
    <xf numFmtId="164" fontId="14" fillId="2" borderId="1" xfId="0" applyNumberFormat="1" applyFont="1" applyFill="1" applyBorder="1" applyProtection="1"/>
    <xf numFmtId="0" fontId="14" fillId="2" borderId="0" xfId="0" applyFont="1" applyFill="1" applyBorder="1"/>
    <xf numFmtId="0" fontId="14" fillId="0" borderId="0" xfId="0" applyNumberFormat="1" applyFont="1" applyBorder="1"/>
    <xf numFmtId="164" fontId="14" fillId="0" borderId="0" xfId="0" applyNumberFormat="1" applyFont="1" applyBorder="1" applyAlignment="1"/>
    <xf numFmtId="164" fontId="15" fillId="0" borderId="0" xfId="0" applyNumberFormat="1" applyFont="1" applyBorder="1" applyAlignment="1"/>
    <xf numFmtId="164" fontId="14" fillId="0" borderId="3" xfId="0" applyNumberFormat="1" applyFont="1" applyBorder="1" applyProtection="1"/>
    <xf numFmtId="0" fontId="14" fillId="0" borderId="0" xfId="0" applyFont="1" applyAlignment="1">
      <alignment horizontal="center" vertical="center"/>
    </xf>
    <xf numFmtId="4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14" fillId="0" borderId="0" xfId="0" applyFont="1" applyBorder="1" applyAlignment="1" applyProtection="1">
      <alignment horizontal="right"/>
    </xf>
    <xf numFmtId="10" fontId="14" fillId="0" borderId="3" xfId="0" applyNumberFormat="1" applyFont="1" applyBorder="1" applyProtection="1"/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14" fillId="0" borderId="2" xfId="0" applyNumberFormat="1" applyFont="1" applyBorder="1" applyProtection="1">
      <protection locked="0"/>
    </xf>
    <xf numFmtId="8" fontId="14" fillId="0" borderId="0" xfId="0" applyNumberFormat="1" applyFont="1" applyBorder="1" applyAlignment="1">
      <alignment horizontal="left"/>
    </xf>
    <xf numFmtId="164" fontId="14" fillId="0" borderId="1" xfId="0" applyNumberFormat="1" applyFont="1" applyBorder="1"/>
    <xf numFmtId="8" fontId="14" fillId="0" borderId="0" xfId="0" applyNumberFormat="1" applyFont="1" applyBorder="1"/>
    <xf numFmtId="8" fontId="14" fillId="0" borderId="3" xfId="0" applyNumberFormat="1" applyFont="1" applyFill="1" applyBorder="1" applyProtection="1"/>
    <xf numFmtId="164" fontId="14" fillId="0" borderId="0" xfId="0" applyNumberFormat="1" applyFont="1" applyFill="1" applyBorder="1"/>
    <xf numFmtId="8" fontId="14" fillId="0" borderId="1" xfId="0" applyNumberFormat="1" applyFont="1" applyFill="1" applyBorder="1" applyProtection="1"/>
    <xf numFmtId="164" fontId="14" fillId="0" borderId="1" xfId="0" applyNumberFormat="1" applyFont="1" applyFill="1" applyBorder="1" applyProtection="1"/>
    <xf numFmtId="14" fontId="0" fillId="0" borderId="7" xfId="0" applyNumberFormat="1" applyFont="1" applyBorder="1" applyAlignment="1" applyProtection="1">
      <alignment horizontal="center"/>
    </xf>
    <xf numFmtId="0" fontId="16" fillId="0" borderId="0" xfId="0" applyFont="1" applyFill="1" applyBorder="1"/>
    <xf numFmtId="165" fontId="16" fillId="0" borderId="0" xfId="0" applyNumberFormat="1" applyFont="1" applyFill="1" applyBorder="1"/>
    <xf numFmtId="0" fontId="9" fillId="0" borderId="1" xfId="0" applyFont="1" applyBorder="1" applyAlignment="1" applyProtection="1">
      <alignment horizontal="center"/>
      <protection locked="0"/>
    </xf>
    <xf numFmtId="166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Protection="1"/>
    <xf numFmtId="166" fontId="14" fillId="0" borderId="3" xfId="0" applyNumberFormat="1" applyFont="1" applyBorder="1" applyProtection="1">
      <protection locked="0"/>
    </xf>
    <xf numFmtId="166" fontId="14" fillId="0" borderId="3" xfId="0" applyNumberFormat="1" applyFont="1" applyBorder="1" applyProtection="1"/>
    <xf numFmtId="166" fontId="14" fillId="0" borderId="3" xfId="0" applyNumberFormat="1" applyFont="1" applyBorder="1"/>
    <xf numFmtId="2" fontId="14" fillId="0" borderId="3" xfId="0" applyNumberFormat="1" applyFont="1" applyBorder="1"/>
    <xf numFmtId="2" fontId="14" fillId="0" borderId="3" xfId="0" applyNumberFormat="1" applyFont="1" applyBorder="1" applyProtection="1"/>
    <xf numFmtId="165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5" fontId="15" fillId="0" borderId="6" xfId="1" applyNumberFormat="1" applyFont="1" applyAlignment="1">
      <alignment horizontal="center"/>
    </xf>
    <xf numFmtId="0" fontId="14" fillId="0" borderId="0" xfId="0" applyFont="1"/>
    <xf numFmtId="0" fontId="14" fillId="0" borderId="0" xfId="0" applyFont="1" applyFill="1" applyBorder="1"/>
    <xf numFmtId="0" fontId="16" fillId="0" borderId="0" xfId="0" applyFont="1" applyAlignment="1" applyProtection="1">
      <alignment horizontal="center" vertical="center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164" fontId="14" fillId="0" borderId="1" xfId="0" applyNumberFormat="1" applyFont="1" applyBorder="1" applyAlignment="1" applyProtection="1">
      <alignment horizontal="center"/>
    </xf>
    <xf numFmtId="8" fontId="18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/>
    <xf numFmtId="164" fontId="14" fillId="2" borderId="1" xfId="0" applyNumberFormat="1" applyFont="1" applyFill="1" applyBorder="1" applyProtection="1">
      <protection locked="0"/>
    </xf>
    <xf numFmtId="7" fontId="14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4" fillId="0" borderId="3" xfId="0" applyFont="1" applyBorder="1" applyProtection="1">
      <protection locked="0"/>
    </xf>
    <xf numFmtId="165" fontId="15" fillId="0" borderId="5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14" fillId="0" borderId="10" xfId="0" applyFont="1" applyBorder="1" applyAlignment="1" applyProtection="1">
      <alignment horizontal="center" vertical="center"/>
      <protection locked="0"/>
    </xf>
    <xf numFmtId="164" fontId="14" fillId="0" borderId="2" xfId="0" applyNumberFormat="1" applyFont="1" applyBorder="1"/>
    <xf numFmtId="164" fontId="19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Fill="1" applyBorder="1"/>
    <xf numFmtId="165" fontId="20" fillId="0" borderId="0" xfId="0" applyNumberFormat="1" applyFont="1" applyBorder="1" applyAlignment="1">
      <alignment horizontal="center"/>
    </xf>
    <xf numFmtId="8" fontId="14" fillId="0" borderId="1" xfId="0" applyNumberFormat="1" applyFont="1" applyFill="1" applyBorder="1" applyProtection="1">
      <protection locked="0"/>
    </xf>
    <xf numFmtId="14" fontId="14" fillId="0" borderId="7" xfId="0" applyNumberFormat="1" applyFont="1" applyBorder="1" applyProtection="1"/>
    <xf numFmtId="0" fontId="14" fillId="0" borderId="0" xfId="0" applyFont="1" applyBorder="1" applyAlignment="1">
      <alignment wrapText="1"/>
    </xf>
    <xf numFmtId="14" fontId="14" fillId="0" borderId="0" xfId="0" applyNumberFormat="1" applyFont="1" applyBorder="1" applyProtection="1"/>
    <xf numFmtId="0" fontId="15" fillId="0" borderId="0" xfId="0" applyFont="1" applyBorder="1" applyAlignment="1" applyProtection="1">
      <alignment horizontal="center" wrapText="1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Fill="1" applyBorder="1"/>
    <xf numFmtId="164" fontId="9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21" fillId="0" borderId="0" xfId="0" quotePrefix="1" applyFont="1" applyFill="1" applyBorder="1"/>
    <xf numFmtId="0" fontId="14" fillId="0" borderId="0" xfId="0" quotePrefix="1" applyFont="1" applyFill="1" applyBorder="1"/>
    <xf numFmtId="0" fontId="10" fillId="0" borderId="0" xfId="0" applyFont="1" applyBorder="1"/>
    <xf numFmtId="0" fontId="14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5" fillId="0" borderId="0" xfId="0" applyFont="1" applyFill="1" applyBorder="1" applyAlignment="1">
      <alignment shrinkToFit="1"/>
    </xf>
    <xf numFmtId="0" fontId="14" fillId="0" borderId="0" xfId="0" applyFont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0" fontId="15" fillId="0" borderId="0" xfId="0" applyFont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8" fillId="0" borderId="0" xfId="0" applyFont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15" fillId="0" borderId="0" xfId="0" applyFont="1" applyAlignment="1"/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164" fontId="14" fillId="0" borderId="1" xfId="0" applyNumberFormat="1" applyFont="1" applyBorder="1" applyAlignment="1" applyProtection="1">
      <alignment horizont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/>
    </xf>
    <xf numFmtId="8" fontId="18" fillId="0" borderId="2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 applyProtection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7" xfId="0" applyFont="1" applyBorder="1" applyAlignment="1" applyProtection="1">
      <alignment horizontal="left"/>
      <protection locked="0"/>
    </xf>
  </cellXfs>
  <cellStyles count="2">
    <cellStyle name="Normal" xfId="0" builtinId="0"/>
    <cellStyle name="Total" xfId="1" builtinId="25"/>
  </cellStyles>
  <dxfs count="20">
    <dxf>
      <font>
        <color theme="0"/>
      </font>
    </dxf>
    <dxf>
      <font>
        <color theme="0"/>
      </font>
    </dxf>
    <dxf>
      <font>
        <color rgb="FFCAD7EC"/>
      </font>
    </dxf>
    <dxf>
      <font>
        <color rgb="FFCAD7E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AD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104776</xdr:rowOff>
    </xdr:from>
    <xdr:to>
      <xdr:col>12</xdr:col>
      <xdr:colOff>112394</xdr:colOff>
      <xdr:row>1</xdr:row>
      <xdr:rowOff>493395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8650" y="352426"/>
          <a:ext cx="7218044" cy="388619"/>
        </a:xfrm>
        <a:prstGeom prst="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Multiple shared custodies (all children shared but differing numbers of days) </a:t>
          </a:r>
          <a:endParaRPr lang="en-US" sz="1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M696"/>
  <sheetViews>
    <sheetView topLeftCell="G1" workbookViewId="0">
      <selection activeCell="J4" sqref="J4"/>
    </sheetView>
  </sheetViews>
  <sheetFormatPr defaultColWidth="8.85546875" defaultRowHeight="15" x14ac:dyDescent="0.25"/>
  <cols>
    <col min="1" max="8" width="8.85546875" style="6"/>
    <col min="9" max="9" width="29.7109375" style="6" bestFit="1" customWidth="1"/>
    <col min="10" max="10" width="8.85546875" style="6"/>
    <col min="11" max="11" width="24.28515625" style="6" bestFit="1" customWidth="1"/>
    <col min="12" max="16384" width="8.85546875" style="6"/>
  </cols>
  <sheetData>
    <row r="1" spans="1:12" x14ac:dyDescent="0.25">
      <c r="A1" s="6" t="s">
        <v>25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</row>
    <row r="2" spans="1:12" x14ac:dyDescent="0.25">
      <c r="A2" s="6">
        <v>0</v>
      </c>
      <c r="B2" s="6">
        <v>68</v>
      </c>
      <c r="C2" s="6">
        <v>104</v>
      </c>
      <c r="D2" s="6">
        <v>126</v>
      </c>
      <c r="E2" s="6">
        <v>141</v>
      </c>
      <c r="F2" s="6">
        <v>155</v>
      </c>
      <c r="G2" s="6">
        <v>169</v>
      </c>
    </row>
    <row r="3" spans="1:12" x14ac:dyDescent="0.25">
      <c r="A3" s="6">
        <v>350</v>
      </c>
      <c r="B3" s="6">
        <v>68</v>
      </c>
      <c r="C3" s="6">
        <v>104</v>
      </c>
      <c r="D3" s="6">
        <v>126</v>
      </c>
      <c r="E3" s="6">
        <v>141</v>
      </c>
      <c r="F3" s="6">
        <v>155</v>
      </c>
      <c r="G3" s="6">
        <v>169</v>
      </c>
      <c r="I3" s="6" t="s">
        <v>26</v>
      </c>
      <c r="J3" s="6" t="e">
        <f>#REF!</f>
        <v>#REF!</v>
      </c>
      <c r="K3" s="10" t="s">
        <v>50</v>
      </c>
    </row>
    <row r="4" spans="1:12" x14ac:dyDescent="0.25">
      <c r="A4" s="6">
        <v>400</v>
      </c>
      <c r="B4" s="6">
        <v>78</v>
      </c>
      <c r="C4" s="6">
        <v>119</v>
      </c>
      <c r="D4" s="6">
        <v>144</v>
      </c>
      <c r="E4" s="6">
        <v>161</v>
      </c>
      <c r="F4" s="6">
        <v>177</v>
      </c>
      <c r="G4" s="6">
        <v>192</v>
      </c>
      <c r="I4" s="6" t="s">
        <v>27</v>
      </c>
      <c r="J4" s="7" t="e">
        <f>#REF!</f>
        <v>#REF!</v>
      </c>
      <c r="K4" s="6" t="s">
        <v>51</v>
      </c>
      <c r="L4" s="6" t="e">
        <f>VLOOKUP($J$3,$A$2:$A$696,1,TRUE)</f>
        <v>#REF!</v>
      </c>
    </row>
    <row r="5" spans="1:12" x14ac:dyDescent="0.25">
      <c r="A5" s="6">
        <v>450</v>
      </c>
      <c r="B5" s="6">
        <v>88</v>
      </c>
      <c r="C5" s="6">
        <v>133</v>
      </c>
      <c r="D5" s="6">
        <v>162</v>
      </c>
      <c r="E5" s="6">
        <v>181</v>
      </c>
      <c r="F5" s="6">
        <v>199</v>
      </c>
      <c r="G5" s="6">
        <v>216</v>
      </c>
      <c r="I5" s="6" t="s">
        <v>28</v>
      </c>
      <c r="J5" s="6" t="e">
        <f>MATCH($J$3,$A$2:$A$696,1)</f>
        <v>#REF!</v>
      </c>
      <c r="K5" s="6" t="s">
        <v>52</v>
      </c>
      <c r="L5" s="6" t="e">
        <f>HLOOKUP($J$5+1,$A$2:$A$696,$J$5+1,1)</f>
        <v>#REF!</v>
      </c>
    </row>
    <row r="6" spans="1:12" x14ac:dyDescent="0.25">
      <c r="A6" s="6">
        <v>500</v>
      </c>
      <c r="B6" s="6">
        <v>97</v>
      </c>
      <c r="C6" s="6">
        <v>148</v>
      </c>
      <c r="D6" s="6">
        <v>179</v>
      </c>
      <c r="E6" s="6">
        <v>200</v>
      </c>
      <c r="F6" s="6">
        <v>220</v>
      </c>
      <c r="G6" s="6">
        <v>239</v>
      </c>
      <c r="I6" s="6" t="s">
        <v>49</v>
      </c>
      <c r="J6" s="6" t="e">
        <f>INDEX($B$2:$G$696,$J$5,$J$4)</f>
        <v>#REF!</v>
      </c>
      <c r="K6" s="6" t="s">
        <v>54</v>
      </c>
      <c r="L6" s="6" t="e">
        <f>INDEX($B$2:$G$696,$J$5+1,$J$4)</f>
        <v>#REF!</v>
      </c>
    </row>
    <row r="7" spans="1:12" x14ac:dyDescent="0.25">
      <c r="A7" s="6">
        <v>550</v>
      </c>
      <c r="B7" s="6">
        <v>107</v>
      </c>
      <c r="C7" s="6">
        <v>162</v>
      </c>
      <c r="D7" s="6">
        <v>197</v>
      </c>
      <c r="E7" s="6">
        <v>220</v>
      </c>
      <c r="F7" s="6">
        <v>242</v>
      </c>
      <c r="G7" s="6">
        <v>263</v>
      </c>
      <c r="K7" s="6" t="s">
        <v>53</v>
      </c>
      <c r="L7" s="17" t="e">
        <f>$J$6+($J$3-$L$4)*(($L$6-$J$6)/($L$5-$L$4))</f>
        <v>#REF!</v>
      </c>
    </row>
    <row r="8" spans="1:12" x14ac:dyDescent="0.25">
      <c r="A8" s="6">
        <v>600</v>
      </c>
      <c r="B8" s="6">
        <v>116</v>
      </c>
      <c r="C8" s="6">
        <v>177</v>
      </c>
      <c r="D8" s="6">
        <v>215</v>
      </c>
      <c r="E8" s="6">
        <v>240</v>
      </c>
      <c r="F8" s="6">
        <v>264</v>
      </c>
      <c r="G8" s="6">
        <v>287</v>
      </c>
    </row>
    <row r="9" spans="1:12" x14ac:dyDescent="0.25">
      <c r="A9" s="6">
        <v>650</v>
      </c>
      <c r="B9" s="6">
        <v>126</v>
      </c>
      <c r="C9" s="6">
        <v>191</v>
      </c>
      <c r="D9" s="6">
        <v>232</v>
      </c>
      <c r="E9" s="6">
        <v>259</v>
      </c>
      <c r="F9" s="6">
        <v>285</v>
      </c>
      <c r="G9" s="6">
        <v>310</v>
      </c>
    </row>
    <row r="10" spans="1:12" x14ac:dyDescent="0.25">
      <c r="A10" s="6">
        <v>700</v>
      </c>
      <c r="B10" s="6">
        <v>135</v>
      </c>
      <c r="C10" s="6">
        <v>206</v>
      </c>
      <c r="D10" s="6">
        <v>250</v>
      </c>
      <c r="E10" s="6">
        <v>279</v>
      </c>
      <c r="F10" s="6">
        <v>307</v>
      </c>
      <c r="G10" s="6">
        <v>333</v>
      </c>
    </row>
    <row r="11" spans="1:12" x14ac:dyDescent="0.25">
      <c r="A11" s="6">
        <v>750</v>
      </c>
      <c r="B11" s="6">
        <v>145</v>
      </c>
      <c r="C11" s="6">
        <v>220</v>
      </c>
      <c r="D11" s="6">
        <v>267</v>
      </c>
      <c r="E11" s="6">
        <v>298</v>
      </c>
      <c r="F11" s="6">
        <v>328</v>
      </c>
      <c r="G11" s="6">
        <v>357</v>
      </c>
      <c r="I11" s="10" t="s">
        <v>48</v>
      </c>
      <c r="K11" s="10" t="s">
        <v>50</v>
      </c>
    </row>
    <row r="12" spans="1:12" x14ac:dyDescent="0.25">
      <c r="A12" s="6">
        <v>800</v>
      </c>
      <c r="B12" s="6">
        <v>154</v>
      </c>
      <c r="C12" s="6">
        <v>234</v>
      </c>
      <c r="D12" s="6">
        <v>284</v>
      </c>
      <c r="E12" s="6">
        <v>317</v>
      </c>
      <c r="F12" s="6">
        <v>349</v>
      </c>
      <c r="G12" s="6">
        <v>379</v>
      </c>
      <c r="I12" s="6" t="s">
        <v>29</v>
      </c>
      <c r="J12" s="6" t="e">
        <f>#REF!</f>
        <v>#REF!</v>
      </c>
      <c r="K12" s="6" t="s">
        <v>51</v>
      </c>
      <c r="L12" s="6" t="e">
        <f>VLOOKUP($J$12,$A$2:$A$696,1,TRUE)</f>
        <v>#REF!</v>
      </c>
    </row>
    <row r="13" spans="1:12" x14ac:dyDescent="0.25">
      <c r="A13" s="6">
        <v>850</v>
      </c>
      <c r="B13" s="6">
        <v>163</v>
      </c>
      <c r="C13" s="6">
        <v>248</v>
      </c>
      <c r="D13" s="6">
        <v>300</v>
      </c>
      <c r="E13" s="6">
        <v>336</v>
      </c>
      <c r="F13" s="6">
        <v>369</v>
      </c>
      <c r="G13" s="6">
        <v>401</v>
      </c>
      <c r="I13" s="6" t="s">
        <v>31</v>
      </c>
      <c r="J13" s="6" t="e">
        <f>#REF!</f>
        <v>#REF!</v>
      </c>
      <c r="K13" s="6" t="s">
        <v>52</v>
      </c>
      <c r="L13" s="6" t="e">
        <f>HLOOKUP($J$14+1,$A$2:$A$696,$J$14+1,1)</f>
        <v>#REF!</v>
      </c>
    </row>
    <row r="14" spans="1:12" x14ac:dyDescent="0.25">
      <c r="A14" s="6">
        <v>900</v>
      </c>
      <c r="B14" s="6">
        <v>171</v>
      </c>
      <c r="C14" s="6">
        <v>260</v>
      </c>
      <c r="D14" s="6">
        <v>316</v>
      </c>
      <c r="E14" s="6">
        <v>353</v>
      </c>
      <c r="F14" s="6">
        <v>388</v>
      </c>
      <c r="G14" s="6">
        <v>422</v>
      </c>
      <c r="I14" s="6" t="s">
        <v>30</v>
      </c>
      <c r="J14" s="6" t="e">
        <f>MATCH($J$12,$A$2:$A$696,1)</f>
        <v>#REF!</v>
      </c>
      <c r="K14" s="6" t="s">
        <v>54</v>
      </c>
      <c r="L14" s="6" t="e">
        <f>INDEX($B$2:$G$696,$J$14+1,$J$13)</f>
        <v>#REF!</v>
      </c>
    </row>
    <row r="15" spans="1:12" x14ac:dyDescent="0.25">
      <c r="A15" s="6">
        <v>950</v>
      </c>
      <c r="B15" s="6">
        <v>179</v>
      </c>
      <c r="C15" s="6">
        <v>273</v>
      </c>
      <c r="D15" s="6">
        <v>331</v>
      </c>
      <c r="E15" s="6">
        <v>369</v>
      </c>
      <c r="F15" s="6">
        <v>406</v>
      </c>
      <c r="G15" s="6">
        <v>442</v>
      </c>
      <c r="I15" s="6" t="s">
        <v>49</v>
      </c>
      <c r="J15" s="6" t="e">
        <f>INDEX($B$2:$G$696,$J$14,$J$13)</f>
        <v>#REF!</v>
      </c>
      <c r="K15" s="6" t="s">
        <v>53</v>
      </c>
      <c r="L15" s="6" t="e">
        <f>$J$15+($J$12-$L$12)*(($L$14-$J$15)/($L$13-$L$12))</f>
        <v>#REF!</v>
      </c>
    </row>
    <row r="16" spans="1:12" x14ac:dyDescent="0.25">
      <c r="A16" s="6">
        <v>1000</v>
      </c>
      <c r="B16" s="6">
        <v>187</v>
      </c>
      <c r="C16" s="6">
        <v>285</v>
      </c>
      <c r="D16" s="6">
        <v>346</v>
      </c>
      <c r="E16" s="6">
        <v>386</v>
      </c>
      <c r="F16" s="6">
        <v>425</v>
      </c>
      <c r="G16" s="6">
        <v>462</v>
      </c>
    </row>
    <row r="17" spans="1:13" x14ac:dyDescent="0.25">
      <c r="A17" s="6">
        <v>1050</v>
      </c>
      <c r="B17" s="6">
        <v>196</v>
      </c>
      <c r="C17" s="6">
        <v>298</v>
      </c>
      <c r="D17" s="6">
        <v>361</v>
      </c>
      <c r="E17" s="6">
        <v>403</v>
      </c>
      <c r="F17" s="6">
        <v>443</v>
      </c>
      <c r="G17" s="6">
        <v>482</v>
      </c>
      <c r="I17" s="6" t="s">
        <v>32</v>
      </c>
      <c r="J17" s="6" t="e">
        <f>#REF!</f>
        <v>#REF!</v>
      </c>
      <c r="K17" s="6" t="s">
        <v>51</v>
      </c>
      <c r="L17" s="6" t="e">
        <f>VLOOKUP($J$17,$A$2:$A$696,1,TRUE)</f>
        <v>#REF!</v>
      </c>
    </row>
    <row r="18" spans="1:13" x14ac:dyDescent="0.25">
      <c r="A18" s="6">
        <v>1100</v>
      </c>
      <c r="B18" s="6">
        <v>204</v>
      </c>
      <c r="C18" s="6">
        <v>310</v>
      </c>
      <c r="D18" s="6">
        <v>375</v>
      </c>
      <c r="E18" s="6">
        <v>419</v>
      </c>
      <c r="F18" s="6">
        <v>461</v>
      </c>
      <c r="G18" s="6">
        <v>501</v>
      </c>
      <c r="I18" s="6" t="s">
        <v>34</v>
      </c>
      <c r="J18" s="6" t="e">
        <f>#REF!</f>
        <v>#REF!</v>
      </c>
      <c r="K18" s="6" t="s">
        <v>52</v>
      </c>
      <c r="L18" s="6" t="e">
        <f>HLOOKUP($J$19+1,$A$2:$A$696,$J$19+1,1)</f>
        <v>#REF!</v>
      </c>
    </row>
    <row r="19" spans="1:13" x14ac:dyDescent="0.25">
      <c r="A19" s="6">
        <v>1150</v>
      </c>
      <c r="B19" s="6">
        <v>212</v>
      </c>
      <c r="C19" s="6">
        <v>323</v>
      </c>
      <c r="D19" s="6">
        <v>390</v>
      </c>
      <c r="E19" s="6">
        <v>436</v>
      </c>
      <c r="F19" s="6">
        <v>480</v>
      </c>
      <c r="G19" s="6">
        <v>521</v>
      </c>
      <c r="I19" s="6" t="s">
        <v>33</v>
      </c>
      <c r="J19" s="6" t="e">
        <f>MATCH($J$17,$A$2:$A$696,1)</f>
        <v>#REF!</v>
      </c>
      <c r="K19" s="6" t="s">
        <v>54</v>
      </c>
      <c r="L19" s="6" t="e">
        <f>INDEX($B$2:$G$696,$J$19+1,$J$18)</f>
        <v>#REF!</v>
      </c>
    </row>
    <row r="20" spans="1:13" x14ac:dyDescent="0.25">
      <c r="A20" s="6">
        <v>1200</v>
      </c>
      <c r="B20" s="6">
        <v>220</v>
      </c>
      <c r="C20" s="6">
        <v>335</v>
      </c>
      <c r="D20" s="6">
        <v>405</v>
      </c>
      <c r="E20" s="6">
        <v>453</v>
      </c>
      <c r="F20" s="6">
        <v>498</v>
      </c>
      <c r="G20" s="6">
        <v>541</v>
      </c>
      <c r="I20" s="6" t="s">
        <v>49</v>
      </c>
      <c r="J20" s="6" t="e">
        <f>INDEX($B$2:$G$696,$J$19,$J$18)</f>
        <v>#REF!</v>
      </c>
      <c r="K20" s="6" t="s">
        <v>53</v>
      </c>
      <c r="L20" s="6" t="e">
        <f>$J$20+($J$17-$L$17)*(($L$19-$J$20)/($L$18-$L$17))</f>
        <v>#REF!</v>
      </c>
    </row>
    <row r="21" spans="1:13" x14ac:dyDescent="0.25">
      <c r="A21" s="6">
        <v>1250</v>
      </c>
      <c r="B21" s="6">
        <v>228</v>
      </c>
      <c r="C21" s="6">
        <v>347</v>
      </c>
      <c r="D21" s="6">
        <v>420</v>
      </c>
      <c r="E21" s="6">
        <v>469</v>
      </c>
      <c r="F21" s="6">
        <v>516</v>
      </c>
      <c r="G21" s="6">
        <v>561</v>
      </c>
      <c r="I21" s="8"/>
    </row>
    <row r="22" spans="1:13" x14ac:dyDescent="0.25">
      <c r="A22" s="6">
        <v>1300</v>
      </c>
      <c r="B22" s="6">
        <v>237</v>
      </c>
      <c r="C22" s="6">
        <v>360</v>
      </c>
      <c r="D22" s="6">
        <v>435</v>
      </c>
      <c r="E22" s="6">
        <v>486</v>
      </c>
      <c r="F22" s="6">
        <v>535</v>
      </c>
      <c r="G22" s="6">
        <v>581</v>
      </c>
      <c r="I22" s="10"/>
    </row>
    <row r="23" spans="1:13" x14ac:dyDescent="0.25">
      <c r="A23" s="6">
        <v>1350</v>
      </c>
      <c r="B23" s="6">
        <v>245</v>
      </c>
      <c r="C23" s="6">
        <v>372</v>
      </c>
      <c r="D23" s="6">
        <v>450</v>
      </c>
      <c r="E23" s="6">
        <v>503</v>
      </c>
      <c r="F23" s="6">
        <v>553</v>
      </c>
      <c r="G23" s="6">
        <v>601</v>
      </c>
      <c r="J23" s="9"/>
      <c r="M23" s="15"/>
    </row>
    <row r="24" spans="1:13" x14ac:dyDescent="0.25">
      <c r="A24" s="6">
        <v>1400</v>
      </c>
      <c r="B24" s="6">
        <v>253</v>
      </c>
      <c r="C24" s="6">
        <v>385</v>
      </c>
      <c r="D24" s="6">
        <v>465</v>
      </c>
      <c r="E24" s="6">
        <v>519</v>
      </c>
      <c r="F24" s="6">
        <v>571</v>
      </c>
      <c r="G24" s="6">
        <v>621</v>
      </c>
      <c r="J24" s="7"/>
    </row>
    <row r="25" spans="1:13" x14ac:dyDescent="0.25">
      <c r="A25" s="6">
        <v>1450</v>
      </c>
      <c r="B25" s="6">
        <v>261</v>
      </c>
      <c r="C25" s="6">
        <v>397</v>
      </c>
      <c r="D25" s="6">
        <v>480</v>
      </c>
      <c r="E25" s="6">
        <v>536</v>
      </c>
      <c r="F25" s="6">
        <v>589</v>
      </c>
      <c r="G25" s="6">
        <v>641</v>
      </c>
      <c r="J25" s="7"/>
    </row>
    <row r="26" spans="1:13" x14ac:dyDescent="0.25">
      <c r="A26" s="6">
        <v>1500</v>
      </c>
      <c r="B26" s="6">
        <v>269</v>
      </c>
      <c r="C26" s="6">
        <v>410</v>
      </c>
      <c r="D26" s="6">
        <v>495</v>
      </c>
      <c r="E26" s="6">
        <v>552</v>
      </c>
      <c r="F26" s="6">
        <v>608</v>
      </c>
      <c r="G26" s="6">
        <v>661</v>
      </c>
      <c r="J26" s="7"/>
    </row>
    <row r="27" spans="1:13" x14ac:dyDescent="0.25">
      <c r="A27" s="6">
        <v>1550</v>
      </c>
      <c r="B27" s="6">
        <v>278</v>
      </c>
      <c r="C27" s="6">
        <v>422</v>
      </c>
      <c r="D27" s="6">
        <v>509</v>
      </c>
      <c r="E27" s="6">
        <v>569</v>
      </c>
      <c r="F27" s="6">
        <v>626</v>
      </c>
      <c r="G27" s="6">
        <v>680</v>
      </c>
      <c r="J27" s="7"/>
    </row>
    <row r="28" spans="1:13" x14ac:dyDescent="0.25">
      <c r="A28" s="6">
        <v>1600</v>
      </c>
      <c r="B28" s="6">
        <v>286</v>
      </c>
      <c r="C28" s="6">
        <v>434</v>
      </c>
      <c r="D28" s="6">
        <v>524</v>
      </c>
      <c r="E28" s="6">
        <v>585</v>
      </c>
      <c r="F28" s="6">
        <v>644</v>
      </c>
      <c r="G28" s="6">
        <v>700</v>
      </c>
      <c r="J28" s="7"/>
    </row>
    <row r="29" spans="1:13" x14ac:dyDescent="0.25">
      <c r="A29" s="6">
        <v>1650</v>
      </c>
      <c r="B29" s="6">
        <v>293</v>
      </c>
      <c r="C29" s="6">
        <v>446</v>
      </c>
      <c r="D29" s="6">
        <v>538</v>
      </c>
      <c r="E29" s="6">
        <v>601</v>
      </c>
      <c r="F29" s="6">
        <v>661</v>
      </c>
      <c r="G29" s="6">
        <v>718</v>
      </c>
      <c r="J29" s="7"/>
    </row>
    <row r="30" spans="1:13" x14ac:dyDescent="0.25">
      <c r="A30" s="6">
        <v>1700</v>
      </c>
      <c r="B30" s="6">
        <v>301</v>
      </c>
      <c r="C30" s="6">
        <v>457</v>
      </c>
      <c r="D30" s="6">
        <v>552</v>
      </c>
      <c r="E30" s="6">
        <v>616</v>
      </c>
      <c r="F30" s="6">
        <v>678</v>
      </c>
      <c r="G30" s="6">
        <v>737</v>
      </c>
      <c r="J30" s="7"/>
    </row>
    <row r="31" spans="1:13" x14ac:dyDescent="0.25">
      <c r="A31" s="6">
        <v>1750</v>
      </c>
      <c r="B31" s="6">
        <v>309</v>
      </c>
      <c r="C31" s="6">
        <v>469</v>
      </c>
      <c r="D31" s="6">
        <v>566</v>
      </c>
      <c r="E31" s="6">
        <v>632</v>
      </c>
      <c r="F31" s="6">
        <v>695</v>
      </c>
      <c r="G31" s="6">
        <v>756</v>
      </c>
    </row>
    <row r="32" spans="1:13" x14ac:dyDescent="0.25">
      <c r="A32" s="6">
        <v>1800</v>
      </c>
      <c r="B32" s="6">
        <v>316</v>
      </c>
      <c r="C32" s="6">
        <v>481</v>
      </c>
      <c r="D32" s="6">
        <v>579</v>
      </c>
      <c r="E32" s="6">
        <v>647</v>
      </c>
      <c r="F32" s="6">
        <v>712</v>
      </c>
      <c r="G32" s="6">
        <v>774</v>
      </c>
    </row>
    <row r="33" spans="1:7" x14ac:dyDescent="0.25">
      <c r="A33" s="6">
        <v>1850</v>
      </c>
      <c r="B33" s="6">
        <v>324</v>
      </c>
      <c r="C33" s="6">
        <v>492</v>
      </c>
      <c r="D33" s="6">
        <v>593</v>
      </c>
      <c r="E33" s="6">
        <v>663</v>
      </c>
      <c r="F33" s="6">
        <v>729</v>
      </c>
      <c r="G33" s="6">
        <v>792</v>
      </c>
    </row>
    <row r="34" spans="1:7" x14ac:dyDescent="0.25">
      <c r="A34" s="6">
        <v>1900</v>
      </c>
      <c r="B34" s="6">
        <v>331</v>
      </c>
      <c r="C34" s="6">
        <v>504</v>
      </c>
      <c r="D34" s="6">
        <v>607</v>
      </c>
      <c r="E34" s="6">
        <v>678</v>
      </c>
      <c r="F34" s="6">
        <v>746</v>
      </c>
      <c r="G34" s="6">
        <v>811</v>
      </c>
    </row>
    <row r="35" spans="1:7" x14ac:dyDescent="0.25">
      <c r="A35" s="6">
        <v>1950</v>
      </c>
      <c r="B35" s="6">
        <v>339</v>
      </c>
      <c r="C35" s="6">
        <v>515</v>
      </c>
      <c r="D35" s="6">
        <v>621</v>
      </c>
      <c r="E35" s="6">
        <v>693</v>
      </c>
      <c r="F35" s="6">
        <v>763</v>
      </c>
      <c r="G35" s="6">
        <v>829</v>
      </c>
    </row>
    <row r="36" spans="1:7" x14ac:dyDescent="0.25">
      <c r="A36" s="6">
        <v>2000</v>
      </c>
      <c r="B36" s="6">
        <v>347</v>
      </c>
      <c r="C36" s="6">
        <v>527</v>
      </c>
      <c r="D36" s="6">
        <v>635</v>
      </c>
      <c r="E36" s="6">
        <v>709</v>
      </c>
      <c r="F36" s="6">
        <v>780</v>
      </c>
      <c r="G36" s="6">
        <v>848</v>
      </c>
    </row>
    <row r="37" spans="1:7" x14ac:dyDescent="0.25">
      <c r="A37" s="6">
        <v>2050</v>
      </c>
      <c r="B37" s="6">
        <v>354</v>
      </c>
      <c r="C37" s="6">
        <v>538</v>
      </c>
      <c r="D37" s="6">
        <v>648</v>
      </c>
      <c r="E37" s="6">
        <v>724</v>
      </c>
      <c r="F37" s="6">
        <v>797</v>
      </c>
      <c r="G37" s="6">
        <v>866</v>
      </c>
    </row>
    <row r="38" spans="1:7" x14ac:dyDescent="0.25">
      <c r="A38" s="6">
        <v>2100</v>
      </c>
      <c r="B38" s="6">
        <v>362</v>
      </c>
      <c r="C38" s="6">
        <v>550</v>
      </c>
      <c r="D38" s="6">
        <v>662</v>
      </c>
      <c r="E38" s="6">
        <v>740</v>
      </c>
      <c r="F38" s="6">
        <v>814</v>
      </c>
      <c r="G38" s="6">
        <v>884</v>
      </c>
    </row>
    <row r="39" spans="1:7" x14ac:dyDescent="0.25">
      <c r="A39" s="6">
        <v>2150</v>
      </c>
      <c r="B39" s="6">
        <v>369</v>
      </c>
      <c r="C39" s="6">
        <v>561</v>
      </c>
      <c r="D39" s="6">
        <v>676</v>
      </c>
      <c r="E39" s="6">
        <v>755</v>
      </c>
      <c r="F39" s="6">
        <v>830</v>
      </c>
      <c r="G39" s="6">
        <v>903</v>
      </c>
    </row>
    <row r="40" spans="1:7" x14ac:dyDescent="0.25">
      <c r="A40" s="6">
        <v>2200</v>
      </c>
      <c r="B40" s="6">
        <v>377</v>
      </c>
      <c r="C40" s="6">
        <v>573</v>
      </c>
      <c r="D40" s="6">
        <v>690</v>
      </c>
      <c r="E40" s="6">
        <v>770</v>
      </c>
      <c r="F40" s="6">
        <v>847</v>
      </c>
      <c r="G40" s="6">
        <v>921</v>
      </c>
    </row>
    <row r="41" spans="1:7" x14ac:dyDescent="0.25">
      <c r="A41" s="6">
        <v>2250</v>
      </c>
      <c r="B41" s="6">
        <v>385</v>
      </c>
      <c r="C41" s="6">
        <v>584</v>
      </c>
      <c r="D41" s="6">
        <v>703</v>
      </c>
      <c r="E41" s="6">
        <v>786</v>
      </c>
      <c r="F41" s="6">
        <v>864</v>
      </c>
      <c r="G41" s="6">
        <v>940</v>
      </c>
    </row>
    <row r="42" spans="1:7" x14ac:dyDescent="0.25">
      <c r="A42" s="6">
        <v>2300</v>
      </c>
      <c r="B42" s="6">
        <v>392</v>
      </c>
      <c r="C42" s="6">
        <v>596</v>
      </c>
      <c r="D42" s="6">
        <v>717</v>
      </c>
      <c r="E42" s="6">
        <v>801</v>
      </c>
      <c r="F42" s="6">
        <v>881</v>
      </c>
      <c r="G42" s="6">
        <v>958</v>
      </c>
    </row>
    <row r="43" spans="1:7" x14ac:dyDescent="0.25">
      <c r="A43" s="6">
        <v>2350</v>
      </c>
      <c r="B43" s="6">
        <v>400</v>
      </c>
      <c r="C43" s="6">
        <v>607</v>
      </c>
      <c r="D43" s="6">
        <v>731</v>
      </c>
      <c r="E43" s="6">
        <v>817</v>
      </c>
      <c r="F43" s="6">
        <v>898</v>
      </c>
      <c r="G43" s="6">
        <v>976</v>
      </c>
    </row>
    <row r="44" spans="1:7" x14ac:dyDescent="0.25">
      <c r="A44" s="6">
        <v>2400</v>
      </c>
      <c r="B44" s="6">
        <v>407</v>
      </c>
      <c r="C44" s="6">
        <v>619</v>
      </c>
      <c r="D44" s="6">
        <v>745</v>
      </c>
      <c r="E44" s="6">
        <v>832</v>
      </c>
      <c r="F44" s="6">
        <v>915</v>
      </c>
      <c r="G44" s="6">
        <v>995</v>
      </c>
    </row>
    <row r="45" spans="1:7" x14ac:dyDescent="0.25">
      <c r="A45" s="6">
        <v>2450</v>
      </c>
      <c r="B45" s="6">
        <v>415</v>
      </c>
      <c r="C45" s="6">
        <v>630</v>
      </c>
      <c r="D45" s="6">
        <v>759</v>
      </c>
      <c r="E45" s="6">
        <v>847</v>
      </c>
      <c r="F45" s="6">
        <v>932</v>
      </c>
      <c r="G45" s="6">
        <v>1013</v>
      </c>
    </row>
    <row r="46" spans="1:7" x14ac:dyDescent="0.25">
      <c r="A46" s="6">
        <v>2500</v>
      </c>
      <c r="B46" s="6">
        <v>423</v>
      </c>
      <c r="C46" s="6">
        <v>642</v>
      </c>
      <c r="D46" s="6">
        <v>772</v>
      </c>
      <c r="E46" s="6">
        <v>863</v>
      </c>
      <c r="F46" s="6">
        <v>949</v>
      </c>
      <c r="G46" s="6">
        <v>1032</v>
      </c>
    </row>
    <row r="47" spans="1:7" x14ac:dyDescent="0.25">
      <c r="A47" s="6">
        <v>2550</v>
      </c>
      <c r="B47" s="6">
        <v>430</v>
      </c>
      <c r="C47" s="6">
        <v>653</v>
      </c>
      <c r="D47" s="6">
        <v>786</v>
      </c>
      <c r="E47" s="6">
        <v>878</v>
      </c>
      <c r="F47" s="6">
        <v>966</v>
      </c>
      <c r="G47" s="6">
        <v>1050</v>
      </c>
    </row>
    <row r="48" spans="1:7" x14ac:dyDescent="0.25">
      <c r="A48" s="6">
        <v>2600</v>
      </c>
      <c r="B48" s="6">
        <v>438</v>
      </c>
      <c r="C48" s="6">
        <v>665</v>
      </c>
      <c r="D48" s="6">
        <v>800</v>
      </c>
      <c r="E48" s="6">
        <v>894</v>
      </c>
      <c r="F48" s="6">
        <v>983</v>
      </c>
      <c r="G48" s="6">
        <v>1068</v>
      </c>
    </row>
    <row r="49" spans="1:7" x14ac:dyDescent="0.25">
      <c r="A49" s="6">
        <v>2650</v>
      </c>
      <c r="B49" s="6">
        <v>445</v>
      </c>
      <c r="C49" s="6">
        <v>676</v>
      </c>
      <c r="D49" s="6">
        <v>814</v>
      </c>
      <c r="E49" s="6">
        <v>909</v>
      </c>
      <c r="F49" s="6">
        <v>1000</v>
      </c>
      <c r="G49" s="6">
        <v>1087</v>
      </c>
    </row>
    <row r="50" spans="1:7" x14ac:dyDescent="0.25">
      <c r="A50" s="6">
        <v>2700</v>
      </c>
      <c r="B50" s="6">
        <v>453</v>
      </c>
      <c r="C50" s="6">
        <v>688</v>
      </c>
      <c r="D50" s="6">
        <v>828</v>
      </c>
      <c r="E50" s="6">
        <v>924</v>
      </c>
      <c r="F50" s="6">
        <v>1017</v>
      </c>
      <c r="G50" s="6">
        <v>1105</v>
      </c>
    </row>
    <row r="51" spans="1:7" x14ac:dyDescent="0.25">
      <c r="A51" s="6">
        <v>2750</v>
      </c>
      <c r="B51" s="6">
        <v>460</v>
      </c>
      <c r="C51" s="6">
        <v>699</v>
      </c>
      <c r="D51" s="6">
        <v>841</v>
      </c>
      <c r="E51" s="6">
        <v>940</v>
      </c>
      <c r="F51" s="6">
        <v>1034</v>
      </c>
      <c r="G51" s="6">
        <v>1124</v>
      </c>
    </row>
    <row r="52" spans="1:7" x14ac:dyDescent="0.25">
      <c r="A52" s="6">
        <v>2800</v>
      </c>
      <c r="B52" s="6">
        <v>468</v>
      </c>
      <c r="C52" s="6">
        <v>711</v>
      </c>
      <c r="D52" s="6">
        <v>855</v>
      </c>
      <c r="E52" s="6">
        <v>955</v>
      </c>
      <c r="F52" s="6">
        <v>1051</v>
      </c>
      <c r="G52" s="6">
        <v>1142</v>
      </c>
    </row>
    <row r="53" spans="1:7" x14ac:dyDescent="0.25">
      <c r="A53" s="6">
        <v>2850</v>
      </c>
      <c r="B53" s="6">
        <v>476</v>
      </c>
      <c r="C53" s="6">
        <v>722</v>
      </c>
      <c r="D53" s="6">
        <v>869</v>
      </c>
      <c r="E53" s="6">
        <v>971</v>
      </c>
      <c r="F53" s="6">
        <v>1068</v>
      </c>
      <c r="G53" s="6">
        <v>1160</v>
      </c>
    </row>
    <row r="54" spans="1:7" x14ac:dyDescent="0.25">
      <c r="A54" s="6">
        <v>2900</v>
      </c>
      <c r="B54" s="6">
        <v>483</v>
      </c>
      <c r="C54" s="6">
        <v>734</v>
      </c>
      <c r="D54" s="6">
        <v>883</v>
      </c>
      <c r="E54" s="6">
        <v>986</v>
      </c>
      <c r="F54" s="6">
        <v>1084</v>
      </c>
      <c r="G54" s="6">
        <v>1179</v>
      </c>
    </row>
    <row r="55" spans="1:7" x14ac:dyDescent="0.25">
      <c r="A55" s="6">
        <v>2950</v>
      </c>
      <c r="B55" s="6">
        <v>491</v>
      </c>
      <c r="C55" s="6">
        <v>745</v>
      </c>
      <c r="D55" s="6">
        <v>896</v>
      </c>
      <c r="E55" s="6">
        <v>1001</v>
      </c>
      <c r="F55" s="6">
        <v>1101</v>
      </c>
      <c r="G55" s="6">
        <v>1197</v>
      </c>
    </row>
    <row r="56" spans="1:7" x14ac:dyDescent="0.25">
      <c r="A56" s="6">
        <v>3000</v>
      </c>
      <c r="B56" s="6">
        <v>498</v>
      </c>
      <c r="C56" s="6">
        <v>757</v>
      </c>
      <c r="D56" s="6">
        <v>910</v>
      </c>
      <c r="E56" s="6">
        <v>1017</v>
      </c>
      <c r="F56" s="6">
        <v>1118</v>
      </c>
      <c r="G56" s="6">
        <v>1216</v>
      </c>
    </row>
    <row r="57" spans="1:7" x14ac:dyDescent="0.25">
      <c r="A57" s="6">
        <v>3050</v>
      </c>
      <c r="B57" s="6">
        <v>506</v>
      </c>
      <c r="C57" s="6">
        <v>768</v>
      </c>
      <c r="D57" s="6">
        <v>924</v>
      </c>
      <c r="E57" s="6">
        <v>1032</v>
      </c>
      <c r="F57" s="6">
        <v>1135</v>
      </c>
      <c r="G57" s="6">
        <v>1234</v>
      </c>
    </row>
    <row r="58" spans="1:7" x14ac:dyDescent="0.25">
      <c r="A58" s="6">
        <v>3100</v>
      </c>
      <c r="B58" s="6">
        <v>514</v>
      </c>
      <c r="C58" s="6">
        <v>780</v>
      </c>
      <c r="D58" s="6">
        <v>938</v>
      </c>
      <c r="E58" s="6">
        <v>1047</v>
      </c>
      <c r="F58" s="6">
        <v>1152</v>
      </c>
      <c r="G58" s="6">
        <v>1252</v>
      </c>
    </row>
    <row r="59" spans="1:7" x14ac:dyDescent="0.25">
      <c r="A59" s="6">
        <v>3150</v>
      </c>
      <c r="B59" s="6">
        <v>521</v>
      </c>
      <c r="C59" s="6">
        <v>791</v>
      </c>
      <c r="D59" s="6">
        <v>952</v>
      </c>
      <c r="E59" s="6">
        <v>1063</v>
      </c>
      <c r="F59" s="6">
        <v>1169</v>
      </c>
      <c r="G59" s="6">
        <v>1271</v>
      </c>
    </row>
    <row r="60" spans="1:7" x14ac:dyDescent="0.25">
      <c r="A60" s="6">
        <v>3200</v>
      </c>
      <c r="B60" s="6">
        <v>529</v>
      </c>
      <c r="C60" s="6">
        <v>803</v>
      </c>
      <c r="D60" s="6">
        <v>965</v>
      </c>
      <c r="E60" s="6">
        <v>1078</v>
      </c>
      <c r="F60" s="6">
        <v>1186</v>
      </c>
      <c r="G60" s="6">
        <v>1289</v>
      </c>
    </row>
    <row r="61" spans="1:7" x14ac:dyDescent="0.25">
      <c r="A61" s="6">
        <v>3250</v>
      </c>
      <c r="B61" s="6">
        <v>536</v>
      </c>
      <c r="C61" s="6">
        <v>814</v>
      </c>
      <c r="D61" s="6">
        <v>979</v>
      </c>
      <c r="E61" s="6">
        <v>1094</v>
      </c>
      <c r="F61" s="6">
        <v>1203</v>
      </c>
      <c r="G61" s="6">
        <v>1308</v>
      </c>
    </row>
    <row r="62" spans="1:7" x14ac:dyDescent="0.25">
      <c r="A62" s="6">
        <v>3300</v>
      </c>
      <c r="B62" s="6">
        <v>544</v>
      </c>
      <c r="C62" s="6">
        <v>826</v>
      </c>
      <c r="D62" s="6">
        <v>993</v>
      </c>
      <c r="E62" s="6">
        <v>1109</v>
      </c>
      <c r="F62" s="6">
        <v>1220</v>
      </c>
      <c r="G62" s="6">
        <v>1326</v>
      </c>
    </row>
    <row r="63" spans="1:7" x14ac:dyDescent="0.25">
      <c r="A63" s="6">
        <v>3350</v>
      </c>
      <c r="B63" s="6">
        <v>551</v>
      </c>
      <c r="C63" s="6">
        <v>837</v>
      </c>
      <c r="D63" s="6">
        <v>1006</v>
      </c>
      <c r="E63" s="6">
        <v>1123</v>
      </c>
      <c r="F63" s="6">
        <v>1236</v>
      </c>
      <c r="G63" s="6">
        <v>1343</v>
      </c>
    </row>
    <row r="64" spans="1:7" x14ac:dyDescent="0.25">
      <c r="A64" s="6">
        <v>3400</v>
      </c>
      <c r="B64" s="6">
        <v>559</v>
      </c>
      <c r="C64" s="6">
        <v>848</v>
      </c>
      <c r="D64" s="6">
        <v>1019</v>
      </c>
      <c r="E64" s="6">
        <v>1138</v>
      </c>
      <c r="F64" s="6">
        <v>1252</v>
      </c>
      <c r="G64" s="6">
        <v>1361</v>
      </c>
    </row>
    <row r="65" spans="1:7" x14ac:dyDescent="0.25">
      <c r="A65" s="6">
        <v>3450</v>
      </c>
      <c r="B65" s="6">
        <v>566</v>
      </c>
      <c r="C65" s="6">
        <v>859</v>
      </c>
      <c r="D65" s="6">
        <v>1032</v>
      </c>
      <c r="E65" s="6">
        <v>1152</v>
      </c>
      <c r="F65" s="6">
        <v>1268</v>
      </c>
      <c r="G65" s="6">
        <v>1378</v>
      </c>
    </row>
    <row r="66" spans="1:7" x14ac:dyDescent="0.25">
      <c r="A66" s="6">
        <v>3500</v>
      </c>
      <c r="B66" s="6">
        <v>574</v>
      </c>
      <c r="C66" s="6">
        <v>870</v>
      </c>
      <c r="D66" s="6">
        <v>1045</v>
      </c>
      <c r="E66" s="6">
        <v>1167</v>
      </c>
      <c r="F66" s="6">
        <v>1283</v>
      </c>
      <c r="G66" s="6">
        <v>1395</v>
      </c>
    </row>
    <row r="67" spans="1:7" x14ac:dyDescent="0.25">
      <c r="A67" s="6">
        <v>3550</v>
      </c>
      <c r="B67" s="6">
        <v>581</v>
      </c>
      <c r="C67" s="6">
        <v>881</v>
      </c>
      <c r="D67" s="6">
        <v>1057</v>
      </c>
      <c r="E67" s="6">
        <v>1181</v>
      </c>
      <c r="F67" s="6">
        <v>1299</v>
      </c>
      <c r="G67" s="6">
        <v>1412</v>
      </c>
    </row>
    <row r="68" spans="1:7" x14ac:dyDescent="0.25">
      <c r="A68" s="6">
        <v>3600</v>
      </c>
      <c r="B68" s="6">
        <v>588</v>
      </c>
      <c r="C68" s="6">
        <v>892</v>
      </c>
      <c r="D68" s="6">
        <v>1070</v>
      </c>
      <c r="E68" s="6">
        <v>1196</v>
      </c>
      <c r="F68" s="6">
        <v>1315</v>
      </c>
      <c r="G68" s="6">
        <v>1430</v>
      </c>
    </row>
    <row r="69" spans="1:7" x14ac:dyDescent="0.25">
      <c r="A69" s="6">
        <v>3650</v>
      </c>
      <c r="B69" s="6">
        <v>596</v>
      </c>
      <c r="C69" s="6">
        <v>903</v>
      </c>
      <c r="D69" s="6">
        <v>1083</v>
      </c>
      <c r="E69" s="6">
        <v>1210</v>
      </c>
      <c r="F69" s="6">
        <v>1331</v>
      </c>
      <c r="G69" s="6">
        <v>1447</v>
      </c>
    </row>
    <row r="70" spans="1:7" x14ac:dyDescent="0.25">
      <c r="A70" s="6">
        <v>3700</v>
      </c>
      <c r="B70" s="6">
        <v>603</v>
      </c>
      <c r="C70" s="6">
        <v>914</v>
      </c>
      <c r="D70" s="6">
        <v>1096</v>
      </c>
      <c r="E70" s="6">
        <v>1224</v>
      </c>
      <c r="F70" s="6">
        <v>1347</v>
      </c>
      <c r="G70" s="6">
        <v>1464</v>
      </c>
    </row>
    <row r="71" spans="1:7" x14ac:dyDescent="0.25">
      <c r="A71" s="6">
        <v>3750</v>
      </c>
      <c r="B71" s="6">
        <v>611</v>
      </c>
      <c r="C71" s="6">
        <v>925</v>
      </c>
      <c r="D71" s="6">
        <v>1109</v>
      </c>
      <c r="E71" s="6">
        <v>1239</v>
      </c>
      <c r="F71" s="6">
        <v>1363</v>
      </c>
      <c r="G71" s="6">
        <v>1481</v>
      </c>
    </row>
    <row r="72" spans="1:7" x14ac:dyDescent="0.25">
      <c r="A72" s="6">
        <v>3800</v>
      </c>
      <c r="B72" s="6">
        <v>618</v>
      </c>
      <c r="C72" s="6">
        <v>936</v>
      </c>
      <c r="D72" s="6">
        <v>1122</v>
      </c>
      <c r="E72" s="6">
        <v>1253</v>
      </c>
      <c r="F72" s="6">
        <v>1379</v>
      </c>
      <c r="G72" s="6">
        <v>1499</v>
      </c>
    </row>
    <row r="73" spans="1:7" x14ac:dyDescent="0.25">
      <c r="A73" s="6">
        <v>3850</v>
      </c>
      <c r="B73" s="6">
        <v>626</v>
      </c>
      <c r="C73" s="6">
        <v>947</v>
      </c>
      <c r="D73" s="6">
        <v>1135</v>
      </c>
      <c r="E73" s="6">
        <v>1268</v>
      </c>
      <c r="F73" s="6">
        <v>1395</v>
      </c>
      <c r="G73" s="6">
        <v>1516</v>
      </c>
    </row>
    <row r="74" spans="1:7" x14ac:dyDescent="0.25">
      <c r="A74" s="6">
        <v>3900</v>
      </c>
      <c r="B74" s="6">
        <v>632</v>
      </c>
      <c r="C74" s="6">
        <v>956</v>
      </c>
      <c r="D74" s="6">
        <v>1146</v>
      </c>
      <c r="E74" s="6">
        <v>1280</v>
      </c>
      <c r="F74" s="6">
        <v>1408</v>
      </c>
      <c r="G74" s="6">
        <v>1531</v>
      </c>
    </row>
    <row r="75" spans="1:7" x14ac:dyDescent="0.25">
      <c r="A75" s="6">
        <v>3950</v>
      </c>
      <c r="B75" s="6">
        <v>638</v>
      </c>
      <c r="C75" s="6">
        <v>966</v>
      </c>
      <c r="D75" s="6">
        <v>1157</v>
      </c>
      <c r="E75" s="6">
        <v>1293</v>
      </c>
      <c r="F75" s="6">
        <v>1422</v>
      </c>
      <c r="G75" s="6">
        <v>1546</v>
      </c>
    </row>
    <row r="76" spans="1:7" x14ac:dyDescent="0.25">
      <c r="A76" s="6">
        <v>4000</v>
      </c>
      <c r="B76" s="6">
        <v>645</v>
      </c>
      <c r="C76" s="6">
        <v>975</v>
      </c>
      <c r="D76" s="6">
        <v>1168</v>
      </c>
      <c r="E76" s="6">
        <v>1305</v>
      </c>
      <c r="F76" s="6">
        <v>1436</v>
      </c>
      <c r="G76" s="6">
        <v>1561</v>
      </c>
    </row>
    <row r="77" spans="1:7" x14ac:dyDescent="0.25">
      <c r="A77" s="6">
        <v>4050</v>
      </c>
      <c r="B77" s="6">
        <v>651</v>
      </c>
      <c r="C77" s="6">
        <v>985</v>
      </c>
      <c r="D77" s="6">
        <v>1180</v>
      </c>
      <c r="E77" s="6">
        <v>1318</v>
      </c>
      <c r="F77" s="6">
        <v>1449</v>
      </c>
      <c r="G77" s="6">
        <v>1575</v>
      </c>
    </row>
    <row r="78" spans="1:7" x14ac:dyDescent="0.25">
      <c r="A78" s="6">
        <v>4100</v>
      </c>
      <c r="B78" s="6">
        <v>658</v>
      </c>
      <c r="C78" s="6">
        <v>994</v>
      </c>
      <c r="D78" s="6">
        <v>1191</v>
      </c>
      <c r="E78" s="6">
        <v>1330</v>
      </c>
      <c r="F78" s="6">
        <v>1463</v>
      </c>
      <c r="G78" s="6">
        <v>1590</v>
      </c>
    </row>
    <row r="79" spans="1:7" x14ac:dyDescent="0.25">
      <c r="A79" s="6">
        <v>4150</v>
      </c>
      <c r="B79" s="6">
        <v>664</v>
      </c>
      <c r="C79" s="6">
        <v>1004</v>
      </c>
      <c r="D79" s="6">
        <v>1202</v>
      </c>
      <c r="E79" s="6">
        <v>1342</v>
      </c>
      <c r="F79" s="6">
        <v>1477</v>
      </c>
      <c r="G79" s="6">
        <v>1605</v>
      </c>
    </row>
    <row r="80" spans="1:7" x14ac:dyDescent="0.25">
      <c r="A80" s="6">
        <v>4200</v>
      </c>
      <c r="B80" s="6">
        <v>670</v>
      </c>
      <c r="C80" s="6">
        <v>1013</v>
      </c>
      <c r="D80" s="6">
        <v>1213</v>
      </c>
      <c r="E80" s="6">
        <v>1355</v>
      </c>
      <c r="F80" s="6">
        <v>1490</v>
      </c>
      <c r="G80" s="6">
        <v>1620</v>
      </c>
    </row>
    <row r="81" spans="1:7" x14ac:dyDescent="0.25">
      <c r="A81" s="6">
        <v>4250</v>
      </c>
      <c r="B81" s="6">
        <v>677</v>
      </c>
      <c r="C81" s="6">
        <v>1023</v>
      </c>
      <c r="D81" s="6">
        <v>1224</v>
      </c>
      <c r="E81" s="6">
        <v>1367</v>
      </c>
      <c r="F81" s="6">
        <v>1504</v>
      </c>
      <c r="G81" s="6">
        <v>1635</v>
      </c>
    </row>
    <row r="82" spans="1:7" x14ac:dyDescent="0.25">
      <c r="A82" s="6">
        <v>4300</v>
      </c>
      <c r="B82" s="6">
        <v>682</v>
      </c>
      <c r="C82" s="6">
        <v>1030</v>
      </c>
      <c r="D82" s="6">
        <v>1233</v>
      </c>
      <c r="E82" s="6">
        <v>1377</v>
      </c>
      <c r="F82" s="6">
        <v>1515</v>
      </c>
      <c r="G82" s="6">
        <v>1647</v>
      </c>
    </row>
    <row r="83" spans="1:7" x14ac:dyDescent="0.25">
      <c r="A83" s="6">
        <v>4350</v>
      </c>
      <c r="B83" s="6">
        <v>687</v>
      </c>
      <c r="C83" s="6">
        <v>1038</v>
      </c>
      <c r="D83" s="6">
        <v>1242</v>
      </c>
      <c r="E83" s="6">
        <v>1387</v>
      </c>
      <c r="F83" s="6">
        <v>1526</v>
      </c>
      <c r="G83" s="6">
        <v>1658</v>
      </c>
    </row>
    <row r="84" spans="1:7" x14ac:dyDescent="0.25">
      <c r="A84" s="6">
        <v>4400</v>
      </c>
      <c r="B84" s="6">
        <v>693</v>
      </c>
      <c r="C84" s="6">
        <v>1046</v>
      </c>
      <c r="D84" s="6">
        <v>1251</v>
      </c>
      <c r="E84" s="6">
        <v>1397</v>
      </c>
      <c r="F84" s="6">
        <v>1537</v>
      </c>
      <c r="G84" s="6">
        <v>1670</v>
      </c>
    </row>
    <row r="85" spans="1:7" x14ac:dyDescent="0.25">
      <c r="A85" s="6">
        <v>4450</v>
      </c>
      <c r="B85" s="6">
        <v>698</v>
      </c>
      <c r="C85" s="6">
        <v>1054</v>
      </c>
      <c r="D85" s="6">
        <v>1260</v>
      </c>
      <c r="E85" s="6">
        <v>1407</v>
      </c>
      <c r="F85" s="6">
        <v>1548</v>
      </c>
      <c r="G85" s="6">
        <v>1682</v>
      </c>
    </row>
    <row r="86" spans="1:7" x14ac:dyDescent="0.25">
      <c r="A86" s="6">
        <v>4500</v>
      </c>
      <c r="B86" s="6">
        <v>704</v>
      </c>
      <c r="C86" s="6">
        <v>1062</v>
      </c>
      <c r="D86" s="6">
        <v>1268</v>
      </c>
      <c r="E86" s="6">
        <v>1417</v>
      </c>
      <c r="F86" s="6">
        <v>1559</v>
      </c>
      <c r="G86" s="6">
        <v>1694</v>
      </c>
    </row>
    <row r="87" spans="1:7" x14ac:dyDescent="0.25">
      <c r="A87" s="6">
        <v>4550</v>
      </c>
      <c r="B87" s="6">
        <v>709</v>
      </c>
      <c r="C87" s="6">
        <v>1069</v>
      </c>
      <c r="D87" s="6">
        <v>1277</v>
      </c>
      <c r="E87" s="6">
        <v>1427</v>
      </c>
      <c r="F87" s="6">
        <v>1569</v>
      </c>
      <c r="G87" s="6">
        <v>1706</v>
      </c>
    </row>
    <row r="88" spans="1:7" x14ac:dyDescent="0.25">
      <c r="A88" s="6">
        <v>4600</v>
      </c>
      <c r="B88" s="6">
        <v>714</v>
      </c>
      <c r="C88" s="6">
        <v>1077</v>
      </c>
      <c r="D88" s="6">
        <v>1286</v>
      </c>
      <c r="E88" s="6">
        <v>1437</v>
      </c>
      <c r="F88" s="6">
        <v>1580</v>
      </c>
      <c r="G88" s="6">
        <v>1718</v>
      </c>
    </row>
    <row r="89" spans="1:7" x14ac:dyDescent="0.25">
      <c r="A89" s="6">
        <v>4650</v>
      </c>
      <c r="B89" s="6">
        <v>720</v>
      </c>
      <c r="C89" s="6">
        <v>1085</v>
      </c>
      <c r="D89" s="6">
        <v>1295</v>
      </c>
      <c r="E89" s="6">
        <v>1447</v>
      </c>
      <c r="F89" s="6">
        <v>1591</v>
      </c>
      <c r="G89" s="6">
        <v>1730</v>
      </c>
    </row>
    <row r="90" spans="1:7" x14ac:dyDescent="0.25">
      <c r="A90" s="6">
        <v>4700</v>
      </c>
      <c r="B90" s="6">
        <v>725</v>
      </c>
      <c r="C90" s="6">
        <v>1093</v>
      </c>
      <c r="D90" s="6">
        <v>1304</v>
      </c>
      <c r="E90" s="6">
        <v>1457</v>
      </c>
      <c r="F90" s="6">
        <v>1602</v>
      </c>
      <c r="G90" s="6">
        <v>1742</v>
      </c>
    </row>
    <row r="91" spans="1:7" x14ac:dyDescent="0.25">
      <c r="A91" s="6">
        <v>4750</v>
      </c>
      <c r="B91" s="6">
        <v>731</v>
      </c>
      <c r="C91" s="6">
        <v>1100</v>
      </c>
      <c r="D91" s="6">
        <v>1313</v>
      </c>
      <c r="E91" s="6">
        <v>1466</v>
      </c>
      <c r="F91" s="6">
        <v>1613</v>
      </c>
      <c r="G91" s="6">
        <v>1753</v>
      </c>
    </row>
    <row r="92" spans="1:7" x14ac:dyDescent="0.25">
      <c r="A92" s="6">
        <v>4800</v>
      </c>
      <c r="B92" s="6">
        <v>736</v>
      </c>
      <c r="C92" s="6">
        <v>1108</v>
      </c>
      <c r="D92" s="6">
        <v>1322</v>
      </c>
      <c r="E92" s="6">
        <v>1476</v>
      </c>
      <c r="F92" s="6">
        <v>1624</v>
      </c>
      <c r="G92" s="6">
        <v>1765</v>
      </c>
    </row>
    <row r="93" spans="1:7" x14ac:dyDescent="0.25">
      <c r="A93" s="6">
        <v>4850</v>
      </c>
      <c r="B93" s="6">
        <v>741</v>
      </c>
      <c r="C93" s="6">
        <v>1116</v>
      </c>
      <c r="D93" s="6">
        <v>1331</v>
      </c>
      <c r="E93" s="6">
        <v>1486</v>
      </c>
      <c r="F93" s="6">
        <v>1635</v>
      </c>
      <c r="G93" s="6">
        <v>1777</v>
      </c>
    </row>
    <row r="94" spans="1:7" x14ac:dyDescent="0.25">
      <c r="A94" s="6">
        <v>4900</v>
      </c>
      <c r="B94" s="6">
        <v>747</v>
      </c>
      <c r="C94" s="6">
        <v>1124</v>
      </c>
      <c r="D94" s="6">
        <v>1339</v>
      </c>
      <c r="E94" s="6">
        <v>1496</v>
      </c>
      <c r="F94" s="6">
        <v>1646</v>
      </c>
      <c r="G94" s="6">
        <v>1789</v>
      </c>
    </row>
    <row r="95" spans="1:7" x14ac:dyDescent="0.25">
      <c r="A95" s="6">
        <v>4950</v>
      </c>
      <c r="B95" s="6">
        <v>752</v>
      </c>
      <c r="C95" s="6">
        <v>1131</v>
      </c>
      <c r="D95" s="6">
        <v>1348</v>
      </c>
      <c r="E95" s="6">
        <v>1506</v>
      </c>
      <c r="F95" s="6">
        <v>1656</v>
      </c>
      <c r="G95" s="6">
        <v>1800</v>
      </c>
    </row>
    <row r="96" spans="1:7" x14ac:dyDescent="0.25">
      <c r="A96" s="6">
        <v>5000</v>
      </c>
      <c r="B96" s="6">
        <v>755</v>
      </c>
      <c r="C96" s="6">
        <v>1136</v>
      </c>
      <c r="D96" s="6">
        <v>1353</v>
      </c>
      <c r="E96" s="6">
        <v>1511</v>
      </c>
      <c r="F96" s="6">
        <v>1662</v>
      </c>
      <c r="G96" s="6">
        <v>1807</v>
      </c>
    </row>
    <row r="97" spans="1:7" x14ac:dyDescent="0.25">
      <c r="A97" s="6">
        <v>5050</v>
      </c>
      <c r="B97" s="6">
        <v>759</v>
      </c>
      <c r="C97" s="6">
        <v>1141</v>
      </c>
      <c r="D97" s="6">
        <v>1358</v>
      </c>
      <c r="E97" s="6">
        <v>1516</v>
      </c>
      <c r="F97" s="6">
        <v>1668</v>
      </c>
      <c r="G97" s="6">
        <v>1813</v>
      </c>
    </row>
    <row r="98" spans="1:7" x14ac:dyDescent="0.25">
      <c r="A98" s="6">
        <v>5100</v>
      </c>
      <c r="B98" s="6">
        <v>762</v>
      </c>
      <c r="C98" s="6">
        <v>1145</v>
      </c>
      <c r="D98" s="6">
        <v>1362</v>
      </c>
      <c r="E98" s="6">
        <v>1522</v>
      </c>
      <c r="F98" s="6">
        <v>1674</v>
      </c>
      <c r="G98" s="6">
        <v>1820</v>
      </c>
    </row>
    <row r="99" spans="1:7" x14ac:dyDescent="0.25">
      <c r="A99" s="6">
        <v>5150</v>
      </c>
      <c r="B99" s="6">
        <v>766</v>
      </c>
      <c r="C99" s="6">
        <v>1150</v>
      </c>
      <c r="D99" s="6">
        <v>1367</v>
      </c>
      <c r="E99" s="6">
        <v>1527</v>
      </c>
      <c r="F99" s="6">
        <v>1680</v>
      </c>
      <c r="G99" s="6">
        <v>1826</v>
      </c>
    </row>
    <row r="100" spans="1:7" x14ac:dyDescent="0.25">
      <c r="A100" s="6">
        <v>5200</v>
      </c>
      <c r="B100" s="6">
        <v>769</v>
      </c>
      <c r="C100" s="6">
        <v>1155</v>
      </c>
      <c r="D100" s="6">
        <v>1372</v>
      </c>
      <c r="E100" s="6">
        <v>1533</v>
      </c>
      <c r="F100" s="6">
        <v>1686</v>
      </c>
      <c r="G100" s="6">
        <v>1833</v>
      </c>
    </row>
    <row r="101" spans="1:7" x14ac:dyDescent="0.25">
      <c r="A101" s="6">
        <v>5250</v>
      </c>
      <c r="B101" s="6">
        <v>773</v>
      </c>
      <c r="C101" s="6">
        <v>1159</v>
      </c>
      <c r="D101" s="6">
        <v>1377</v>
      </c>
      <c r="E101" s="6">
        <v>1538</v>
      </c>
      <c r="F101" s="6">
        <v>1692</v>
      </c>
      <c r="G101" s="6">
        <v>1839</v>
      </c>
    </row>
    <row r="102" spans="1:7" x14ac:dyDescent="0.25">
      <c r="A102" s="6">
        <v>5300</v>
      </c>
      <c r="B102" s="6">
        <v>776</v>
      </c>
      <c r="C102" s="6">
        <v>1164</v>
      </c>
      <c r="D102" s="6">
        <v>1382</v>
      </c>
      <c r="E102" s="6">
        <v>1544</v>
      </c>
      <c r="F102" s="6">
        <v>1698</v>
      </c>
      <c r="G102" s="6">
        <v>1846</v>
      </c>
    </row>
    <row r="103" spans="1:7" x14ac:dyDescent="0.25">
      <c r="A103" s="6">
        <v>5350</v>
      </c>
      <c r="B103" s="6">
        <v>780</v>
      </c>
      <c r="C103" s="6">
        <v>1169</v>
      </c>
      <c r="D103" s="6">
        <v>1387</v>
      </c>
      <c r="E103" s="6">
        <v>1549</v>
      </c>
      <c r="F103" s="6">
        <v>1704</v>
      </c>
      <c r="G103" s="6">
        <v>1852</v>
      </c>
    </row>
    <row r="104" spans="1:7" x14ac:dyDescent="0.25">
      <c r="A104" s="6">
        <v>5400</v>
      </c>
      <c r="B104" s="6">
        <v>783</v>
      </c>
      <c r="C104" s="6">
        <v>1173</v>
      </c>
      <c r="D104" s="6">
        <v>1392</v>
      </c>
      <c r="E104" s="6">
        <v>1554</v>
      </c>
      <c r="F104" s="6">
        <v>1710</v>
      </c>
      <c r="G104" s="6">
        <v>1859</v>
      </c>
    </row>
    <row r="105" spans="1:7" x14ac:dyDescent="0.25">
      <c r="A105" s="6">
        <v>5450</v>
      </c>
      <c r="B105" s="6">
        <v>787</v>
      </c>
      <c r="C105" s="6">
        <v>1178</v>
      </c>
      <c r="D105" s="6">
        <v>1397</v>
      </c>
      <c r="E105" s="6">
        <v>1560</v>
      </c>
      <c r="F105" s="6">
        <v>1716</v>
      </c>
      <c r="G105" s="6">
        <v>1865</v>
      </c>
    </row>
    <row r="106" spans="1:7" x14ac:dyDescent="0.25">
      <c r="A106" s="6">
        <v>5500</v>
      </c>
      <c r="B106" s="6">
        <v>790</v>
      </c>
      <c r="C106" s="6">
        <v>1183</v>
      </c>
      <c r="D106" s="6">
        <v>1401</v>
      </c>
      <c r="E106" s="6">
        <v>1565</v>
      </c>
      <c r="F106" s="6">
        <v>1722</v>
      </c>
      <c r="G106" s="6">
        <v>1872</v>
      </c>
    </row>
    <row r="107" spans="1:7" x14ac:dyDescent="0.25">
      <c r="A107" s="6">
        <v>5550</v>
      </c>
      <c r="B107" s="6">
        <v>794</v>
      </c>
      <c r="C107" s="6">
        <v>1187</v>
      </c>
      <c r="D107" s="6">
        <v>1406</v>
      </c>
      <c r="E107" s="6">
        <v>1571</v>
      </c>
      <c r="F107" s="6">
        <v>1728</v>
      </c>
      <c r="G107" s="6">
        <v>1878</v>
      </c>
    </row>
    <row r="108" spans="1:7" x14ac:dyDescent="0.25">
      <c r="A108" s="6">
        <v>5600</v>
      </c>
      <c r="B108" s="6">
        <v>797</v>
      </c>
      <c r="C108" s="6">
        <v>1192</v>
      </c>
      <c r="D108" s="6">
        <v>1411</v>
      </c>
      <c r="E108" s="6">
        <v>1576</v>
      </c>
      <c r="F108" s="6">
        <v>1734</v>
      </c>
      <c r="G108" s="6">
        <v>1885</v>
      </c>
    </row>
    <row r="109" spans="1:7" x14ac:dyDescent="0.25">
      <c r="A109" s="6">
        <v>5650</v>
      </c>
      <c r="B109" s="6">
        <v>800</v>
      </c>
      <c r="C109" s="6">
        <v>1196</v>
      </c>
      <c r="D109" s="6">
        <v>1416</v>
      </c>
      <c r="E109" s="6">
        <v>1582</v>
      </c>
      <c r="F109" s="6">
        <v>1740</v>
      </c>
      <c r="G109" s="6">
        <v>1891</v>
      </c>
    </row>
    <row r="110" spans="1:7" x14ac:dyDescent="0.25">
      <c r="A110" s="6">
        <v>5700</v>
      </c>
      <c r="B110" s="6">
        <v>803</v>
      </c>
      <c r="C110" s="6">
        <v>1201</v>
      </c>
      <c r="D110" s="6">
        <v>1421</v>
      </c>
      <c r="E110" s="6">
        <v>1587</v>
      </c>
      <c r="F110" s="6">
        <v>1746</v>
      </c>
      <c r="G110" s="6">
        <v>1897</v>
      </c>
    </row>
    <row r="111" spans="1:7" x14ac:dyDescent="0.25">
      <c r="A111" s="6">
        <v>5750</v>
      </c>
      <c r="B111" s="6">
        <v>806</v>
      </c>
      <c r="C111" s="6">
        <v>1205</v>
      </c>
      <c r="D111" s="6">
        <v>1425</v>
      </c>
      <c r="E111" s="6">
        <v>1592</v>
      </c>
      <c r="F111" s="6">
        <v>1751</v>
      </c>
      <c r="G111" s="6">
        <v>1904</v>
      </c>
    </row>
    <row r="112" spans="1:7" x14ac:dyDescent="0.25">
      <c r="A112" s="6">
        <v>5800</v>
      </c>
      <c r="B112" s="6">
        <v>809</v>
      </c>
      <c r="C112" s="6">
        <v>1209</v>
      </c>
      <c r="D112" s="6">
        <v>1430</v>
      </c>
      <c r="E112" s="6">
        <v>1598</v>
      </c>
      <c r="F112" s="6">
        <v>1757</v>
      </c>
      <c r="G112" s="6">
        <v>1910</v>
      </c>
    </row>
    <row r="113" spans="1:7" x14ac:dyDescent="0.25">
      <c r="A113" s="6">
        <v>5850</v>
      </c>
      <c r="B113" s="6">
        <v>812</v>
      </c>
      <c r="C113" s="6">
        <v>1213</v>
      </c>
      <c r="D113" s="6">
        <v>1435</v>
      </c>
      <c r="E113" s="6">
        <v>1603</v>
      </c>
      <c r="F113" s="6">
        <v>1763</v>
      </c>
      <c r="G113" s="6">
        <v>1917</v>
      </c>
    </row>
    <row r="114" spans="1:7" x14ac:dyDescent="0.25">
      <c r="A114" s="6">
        <v>5900</v>
      </c>
      <c r="B114" s="6">
        <v>815</v>
      </c>
      <c r="C114" s="6">
        <v>1217</v>
      </c>
      <c r="D114" s="6">
        <v>1440</v>
      </c>
      <c r="E114" s="6">
        <v>1608</v>
      </c>
      <c r="F114" s="6">
        <v>1769</v>
      </c>
      <c r="G114" s="6">
        <v>1923</v>
      </c>
    </row>
    <row r="115" spans="1:7" x14ac:dyDescent="0.25">
      <c r="A115" s="6">
        <v>5950</v>
      </c>
      <c r="B115" s="6">
        <v>818</v>
      </c>
      <c r="C115" s="6">
        <v>1221</v>
      </c>
      <c r="D115" s="6">
        <v>1444</v>
      </c>
      <c r="E115" s="6">
        <v>1613</v>
      </c>
      <c r="F115" s="6">
        <v>1775</v>
      </c>
      <c r="G115" s="6">
        <v>1929</v>
      </c>
    </row>
    <row r="116" spans="1:7" x14ac:dyDescent="0.25">
      <c r="A116" s="6">
        <v>6000</v>
      </c>
      <c r="B116" s="6">
        <v>821</v>
      </c>
      <c r="C116" s="6">
        <v>1226</v>
      </c>
      <c r="D116" s="6">
        <v>1449</v>
      </c>
      <c r="E116" s="6">
        <v>1619</v>
      </c>
      <c r="F116" s="6">
        <v>1781</v>
      </c>
      <c r="G116" s="6">
        <v>1936</v>
      </c>
    </row>
    <row r="117" spans="1:7" x14ac:dyDescent="0.25">
      <c r="A117" s="6">
        <v>6050</v>
      </c>
      <c r="B117" s="6">
        <v>823</v>
      </c>
      <c r="C117" s="6">
        <v>1230</v>
      </c>
      <c r="D117" s="6">
        <v>1454</v>
      </c>
      <c r="E117" s="6">
        <v>1624</v>
      </c>
      <c r="F117" s="6">
        <v>1787</v>
      </c>
      <c r="G117" s="6">
        <v>1942</v>
      </c>
    </row>
    <row r="118" spans="1:7" x14ac:dyDescent="0.25">
      <c r="A118" s="6">
        <v>6100</v>
      </c>
      <c r="B118" s="6">
        <v>826</v>
      </c>
      <c r="C118" s="6">
        <v>1234</v>
      </c>
      <c r="D118" s="6">
        <v>1459</v>
      </c>
      <c r="E118" s="6">
        <v>1629</v>
      </c>
      <c r="F118" s="6">
        <v>1792</v>
      </c>
      <c r="G118" s="6">
        <v>1948</v>
      </c>
    </row>
    <row r="119" spans="1:7" x14ac:dyDescent="0.25">
      <c r="A119" s="6">
        <v>6150</v>
      </c>
      <c r="B119" s="6">
        <v>829</v>
      </c>
      <c r="C119" s="6">
        <v>1238</v>
      </c>
      <c r="D119" s="6">
        <v>1464</v>
      </c>
      <c r="E119" s="6">
        <v>1635</v>
      </c>
      <c r="F119" s="6">
        <v>1798</v>
      </c>
      <c r="G119" s="6">
        <v>1955</v>
      </c>
    </row>
    <row r="120" spans="1:7" x14ac:dyDescent="0.25">
      <c r="A120" s="6">
        <v>6200</v>
      </c>
      <c r="B120" s="6">
        <v>832</v>
      </c>
      <c r="C120" s="6">
        <v>1242</v>
      </c>
      <c r="D120" s="6">
        <v>1468</v>
      </c>
      <c r="E120" s="6">
        <v>1640</v>
      </c>
      <c r="F120" s="6">
        <v>1804</v>
      </c>
      <c r="G120" s="6">
        <v>1961</v>
      </c>
    </row>
    <row r="121" spans="1:7" x14ac:dyDescent="0.25">
      <c r="A121" s="6">
        <v>6250</v>
      </c>
      <c r="B121" s="6">
        <v>835</v>
      </c>
      <c r="C121" s="6">
        <v>1246</v>
      </c>
      <c r="D121" s="6">
        <v>1473</v>
      </c>
      <c r="E121" s="6">
        <v>1645</v>
      </c>
      <c r="F121" s="6">
        <v>1810</v>
      </c>
      <c r="G121" s="6">
        <v>1967</v>
      </c>
    </row>
    <row r="122" spans="1:7" x14ac:dyDescent="0.25">
      <c r="A122" s="6">
        <v>6300</v>
      </c>
      <c r="B122" s="6">
        <v>838</v>
      </c>
      <c r="C122" s="6">
        <v>1251</v>
      </c>
      <c r="D122" s="6">
        <v>1478</v>
      </c>
      <c r="E122" s="6">
        <v>1651</v>
      </c>
      <c r="F122" s="6">
        <v>1816</v>
      </c>
      <c r="G122" s="6">
        <v>1974</v>
      </c>
    </row>
    <row r="123" spans="1:7" x14ac:dyDescent="0.25">
      <c r="A123" s="6">
        <v>6350</v>
      </c>
      <c r="B123" s="6">
        <v>841</v>
      </c>
      <c r="C123" s="6">
        <v>1255</v>
      </c>
      <c r="D123" s="6">
        <v>1483</v>
      </c>
      <c r="E123" s="6">
        <v>1656</v>
      </c>
      <c r="F123" s="6">
        <v>1822</v>
      </c>
      <c r="G123" s="6">
        <v>1980</v>
      </c>
    </row>
    <row r="124" spans="1:7" x14ac:dyDescent="0.25">
      <c r="A124" s="6">
        <v>6400</v>
      </c>
      <c r="B124" s="6">
        <v>844</v>
      </c>
      <c r="C124" s="6">
        <v>1259</v>
      </c>
      <c r="D124" s="6">
        <v>1487</v>
      </c>
      <c r="E124" s="6">
        <v>1661</v>
      </c>
      <c r="F124" s="6">
        <v>1827</v>
      </c>
      <c r="G124" s="6">
        <v>1986</v>
      </c>
    </row>
    <row r="125" spans="1:7" x14ac:dyDescent="0.25">
      <c r="A125" s="6">
        <v>6450</v>
      </c>
      <c r="B125" s="6">
        <v>847</v>
      </c>
      <c r="C125" s="6">
        <v>1263</v>
      </c>
      <c r="D125" s="6">
        <v>1492</v>
      </c>
      <c r="E125" s="6">
        <v>1667</v>
      </c>
      <c r="F125" s="6">
        <v>1833</v>
      </c>
      <c r="G125" s="6">
        <v>1993</v>
      </c>
    </row>
    <row r="126" spans="1:7" x14ac:dyDescent="0.25">
      <c r="A126" s="6">
        <v>6500</v>
      </c>
      <c r="B126" s="6">
        <v>849</v>
      </c>
      <c r="C126" s="6">
        <v>1267</v>
      </c>
      <c r="D126" s="6">
        <v>1497</v>
      </c>
      <c r="E126" s="6">
        <v>1672</v>
      </c>
      <c r="F126" s="6">
        <v>1839</v>
      </c>
      <c r="G126" s="6">
        <v>1999</v>
      </c>
    </row>
    <row r="127" spans="1:7" x14ac:dyDescent="0.25">
      <c r="A127" s="6">
        <v>6550</v>
      </c>
      <c r="B127" s="6">
        <v>852</v>
      </c>
      <c r="C127" s="6">
        <v>1271</v>
      </c>
      <c r="D127" s="6">
        <v>1502</v>
      </c>
      <c r="E127" s="6">
        <v>1677</v>
      </c>
      <c r="F127" s="6">
        <v>1845</v>
      </c>
      <c r="G127" s="6">
        <v>2005</v>
      </c>
    </row>
    <row r="128" spans="1:7" x14ac:dyDescent="0.25">
      <c r="A128" s="6">
        <v>6600</v>
      </c>
      <c r="B128" s="6">
        <v>855</v>
      </c>
      <c r="C128" s="6">
        <v>1276</v>
      </c>
      <c r="D128" s="6">
        <v>1506</v>
      </c>
      <c r="E128" s="6">
        <v>1683</v>
      </c>
      <c r="F128" s="6">
        <v>1851</v>
      </c>
      <c r="G128" s="6">
        <v>2012</v>
      </c>
    </row>
    <row r="129" spans="1:7" x14ac:dyDescent="0.25">
      <c r="A129" s="6">
        <v>6650</v>
      </c>
      <c r="B129" s="6">
        <v>858</v>
      </c>
      <c r="C129" s="6">
        <v>1280</v>
      </c>
      <c r="D129" s="6">
        <v>1511</v>
      </c>
      <c r="E129" s="6">
        <v>1688</v>
      </c>
      <c r="F129" s="6">
        <v>1857</v>
      </c>
      <c r="G129" s="6">
        <v>2018</v>
      </c>
    </row>
    <row r="130" spans="1:7" x14ac:dyDescent="0.25">
      <c r="A130" s="6">
        <v>6700</v>
      </c>
      <c r="B130" s="6">
        <v>861</v>
      </c>
      <c r="C130" s="6">
        <v>1285</v>
      </c>
      <c r="D130" s="6">
        <v>1517</v>
      </c>
      <c r="E130" s="6">
        <v>1694</v>
      </c>
      <c r="F130" s="6">
        <v>1864</v>
      </c>
      <c r="G130" s="6">
        <v>2026</v>
      </c>
    </row>
    <row r="131" spans="1:7" x14ac:dyDescent="0.25">
      <c r="A131" s="6">
        <v>6750</v>
      </c>
      <c r="B131" s="6">
        <v>865</v>
      </c>
      <c r="C131" s="6">
        <v>1291</v>
      </c>
      <c r="D131" s="6">
        <v>1524</v>
      </c>
      <c r="E131" s="6">
        <v>1703</v>
      </c>
      <c r="F131" s="6">
        <v>1873</v>
      </c>
      <c r="G131" s="6">
        <v>2036</v>
      </c>
    </row>
    <row r="132" spans="1:7" x14ac:dyDescent="0.25">
      <c r="A132" s="6">
        <v>6800</v>
      </c>
      <c r="B132" s="6">
        <v>869</v>
      </c>
      <c r="C132" s="6">
        <v>1297</v>
      </c>
      <c r="D132" s="6">
        <v>1532</v>
      </c>
      <c r="E132" s="6">
        <v>1711</v>
      </c>
      <c r="F132" s="6">
        <v>1882</v>
      </c>
      <c r="G132" s="6">
        <v>2046</v>
      </c>
    </row>
    <row r="133" spans="1:7" x14ac:dyDescent="0.25">
      <c r="A133" s="6">
        <v>6850</v>
      </c>
      <c r="B133" s="6">
        <v>873</v>
      </c>
      <c r="C133" s="6">
        <v>1303</v>
      </c>
      <c r="D133" s="6">
        <v>1539</v>
      </c>
      <c r="E133" s="6">
        <v>1719</v>
      </c>
      <c r="F133" s="6">
        <v>1891</v>
      </c>
      <c r="G133" s="6">
        <v>2056</v>
      </c>
    </row>
    <row r="134" spans="1:7" x14ac:dyDescent="0.25">
      <c r="A134" s="6">
        <v>6900</v>
      </c>
      <c r="B134" s="6">
        <v>877</v>
      </c>
      <c r="C134" s="6">
        <v>1309</v>
      </c>
      <c r="D134" s="6">
        <v>1547</v>
      </c>
      <c r="E134" s="6">
        <v>1728</v>
      </c>
      <c r="F134" s="6">
        <v>1900</v>
      </c>
      <c r="G134" s="6">
        <v>2066</v>
      </c>
    </row>
    <row r="135" spans="1:7" x14ac:dyDescent="0.25">
      <c r="A135" s="6">
        <v>6950</v>
      </c>
      <c r="B135" s="6">
        <v>881</v>
      </c>
      <c r="C135" s="6">
        <v>1315</v>
      </c>
      <c r="D135" s="6">
        <v>1554</v>
      </c>
      <c r="E135" s="6">
        <v>1736</v>
      </c>
      <c r="F135" s="6">
        <v>1909</v>
      </c>
      <c r="G135" s="6">
        <v>2076</v>
      </c>
    </row>
    <row r="136" spans="1:7" x14ac:dyDescent="0.25">
      <c r="A136" s="6">
        <v>7000</v>
      </c>
      <c r="B136" s="6">
        <v>885</v>
      </c>
      <c r="C136" s="6">
        <v>1321</v>
      </c>
      <c r="D136" s="6">
        <v>1561</v>
      </c>
      <c r="E136" s="6">
        <v>1744</v>
      </c>
      <c r="F136" s="6">
        <v>1919</v>
      </c>
      <c r="G136" s="6">
        <v>2085</v>
      </c>
    </row>
    <row r="137" spans="1:7" x14ac:dyDescent="0.25">
      <c r="A137" s="6">
        <v>7050</v>
      </c>
      <c r="B137" s="6">
        <v>889</v>
      </c>
      <c r="C137" s="6">
        <v>1328</v>
      </c>
      <c r="D137" s="6">
        <v>1569</v>
      </c>
      <c r="E137" s="6">
        <v>1752</v>
      </c>
      <c r="F137" s="6">
        <v>1928</v>
      </c>
      <c r="G137" s="6">
        <v>2095</v>
      </c>
    </row>
    <row r="138" spans="1:7" x14ac:dyDescent="0.25">
      <c r="A138" s="6">
        <v>7100</v>
      </c>
      <c r="B138" s="6">
        <v>893</v>
      </c>
      <c r="C138" s="6">
        <v>1334</v>
      </c>
      <c r="D138" s="6">
        <v>1576</v>
      </c>
      <c r="E138" s="6">
        <v>1761</v>
      </c>
      <c r="F138" s="6">
        <v>1937</v>
      </c>
      <c r="G138" s="6">
        <v>2105</v>
      </c>
    </row>
    <row r="139" spans="1:7" x14ac:dyDescent="0.25">
      <c r="A139" s="6">
        <v>7150</v>
      </c>
      <c r="B139" s="6">
        <v>897</v>
      </c>
      <c r="C139" s="6">
        <v>1340</v>
      </c>
      <c r="D139" s="6">
        <v>1584</v>
      </c>
      <c r="E139" s="6">
        <v>1769</v>
      </c>
      <c r="F139" s="6">
        <v>1946</v>
      </c>
      <c r="G139" s="6">
        <v>2115</v>
      </c>
    </row>
    <row r="140" spans="1:7" x14ac:dyDescent="0.25">
      <c r="A140" s="6">
        <v>7200</v>
      </c>
      <c r="B140" s="6">
        <v>901</v>
      </c>
      <c r="C140" s="6">
        <v>1346</v>
      </c>
      <c r="D140" s="6">
        <v>1591</v>
      </c>
      <c r="E140" s="6">
        <v>1777</v>
      </c>
      <c r="F140" s="6">
        <v>1955</v>
      </c>
      <c r="G140" s="6">
        <v>2125</v>
      </c>
    </row>
    <row r="141" spans="1:7" x14ac:dyDescent="0.25">
      <c r="A141" s="6">
        <v>7250</v>
      </c>
      <c r="B141" s="6">
        <v>905</v>
      </c>
      <c r="C141" s="6">
        <v>1352</v>
      </c>
      <c r="D141" s="6">
        <v>1599</v>
      </c>
      <c r="E141" s="6">
        <v>1786</v>
      </c>
      <c r="F141" s="6">
        <v>1964</v>
      </c>
      <c r="G141" s="6">
        <v>2135</v>
      </c>
    </row>
    <row r="142" spans="1:7" x14ac:dyDescent="0.25">
      <c r="A142" s="6">
        <v>7300</v>
      </c>
      <c r="B142" s="6">
        <v>909</v>
      </c>
      <c r="C142" s="6">
        <v>1358</v>
      </c>
      <c r="D142" s="6">
        <v>1606</v>
      </c>
      <c r="E142" s="6">
        <v>1794</v>
      </c>
      <c r="F142" s="6">
        <v>1973</v>
      </c>
      <c r="G142" s="6">
        <v>2145</v>
      </c>
    </row>
    <row r="143" spans="1:7" x14ac:dyDescent="0.25">
      <c r="A143" s="6">
        <v>7350</v>
      </c>
      <c r="B143" s="6">
        <v>913</v>
      </c>
      <c r="C143" s="6">
        <v>1364</v>
      </c>
      <c r="D143" s="6">
        <v>1613</v>
      </c>
      <c r="E143" s="6">
        <v>1802</v>
      </c>
      <c r="F143" s="6">
        <v>1982</v>
      </c>
      <c r="G143" s="6">
        <v>2155</v>
      </c>
    </row>
    <row r="144" spans="1:7" x14ac:dyDescent="0.25">
      <c r="A144" s="6">
        <v>7400</v>
      </c>
      <c r="B144" s="6">
        <v>917</v>
      </c>
      <c r="C144" s="6">
        <v>1370</v>
      </c>
      <c r="D144" s="6">
        <v>1621</v>
      </c>
      <c r="E144" s="6">
        <v>1810</v>
      </c>
      <c r="F144" s="6">
        <v>1991</v>
      </c>
      <c r="G144" s="6">
        <v>2165</v>
      </c>
    </row>
    <row r="145" spans="1:7" x14ac:dyDescent="0.25">
      <c r="A145" s="6">
        <v>7450</v>
      </c>
      <c r="B145" s="6">
        <v>921</v>
      </c>
      <c r="C145" s="6">
        <v>1376</v>
      </c>
      <c r="D145" s="6">
        <v>1628</v>
      </c>
      <c r="E145" s="6">
        <v>1819</v>
      </c>
      <c r="F145" s="6">
        <v>2001</v>
      </c>
      <c r="G145" s="6">
        <v>2175</v>
      </c>
    </row>
    <row r="146" spans="1:7" x14ac:dyDescent="0.25">
      <c r="A146" s="6">
        <v>7500</v>
      </c>
      <c r="B146" s="6">
        <v>925</v>
      </c>
      <c r="C146" s="6">
        <v>1382</v>
      </c>
      <c r="D146" s="6">
        <v>1636</v>
      </c>
      <c r="E146" s="6">
        <v>1827</v>
      </c>
      <c r="F146" s="6">
        <v>2010</v>
      </c>
      <c r="G146" s="6">
        <v>2185</v>
      </c>
    </row>
    <row r="147" spans="1:7" x14ac:dyDescent="0.25">
      <c r="A147" s="6">
        <v>7550</v>
      </c>
      <c r="B147" s="6">
        <v>929</v>
      </c>
      <c r="C147" s="6">
        <v>1389</v>
      </c>
      <c r="D147" s="6">
        <v>1643</v>
      </c>
      <c r="E147" s="6">
        <v>1835</v>
      </c>
      <c r="F147" s="6">
        <v>2019</v>
      </c>
      <c r="G147" s="6">
        <v>2194</v>
      </c>
    </row>
    <row r="148" spans="1:7" x14ac:dyDescent="0.25">
      <c r="A148" s="6">
        <v>7600</v>
      </c>
      <c r="B148" s="6">
        <v>933</v>
      </c>
      <c r="C148" s="6">
        <v>1395</v>
      </c>
      <c r="D148" s="6">
        <v>1650</v>
      </c>
      <c r="E148" s="6">
        <v>1844</v>
      </c>
      <c r="F148" s="6">
        <v>2028</v>
      </c>
      <c r="G148" s="6">
        <v>2204</v>
      </c>
    </row>
    <row r="149" spans="1:7" x14ac:dyDescent="0.25">
      <c r="A149" s="6">
        <v>7650</v>
      </c>
      <c r="B149" s="6">
        <v>937</v>
      </c>
      <c r="C149" s="6">
        <v>1401</v>
      </c>
      <c r="D149" s="6">
        <v>1658</v>
      </c>
      <c r="E149" s="6">
        <v>1852</v>
      </c>
      <c r="F149" s="6">
        <v>2037</v>
      </c>
      <c r="G149" s="6">
        <v>2214</v>
      </c>
    </row>
    <row r="150" spans="1:7" x14ac:dyDescent="0.25">
      <c r="A150" s="6">
        <v>7700</v>
      </c>
      <c r="B150" s="6">
        <v>941</v>
      </c>
      <c r="C150" s="6">
        <v>1407</v>
      </c>
      <c r="D150" s="6">
        <v>1665</v>
      </c>
      <c r="E150" s="6">
        <v>1860</v>
      </c>
      <c r="F150" s="6">
        <v>2046</v>
      </c>
      <c r="G150" s="6">
        <v>2224</v>
      </c>
    </row>
    <row r="151" spans="1:7" x14ac:dyDescent="0.25">
      <c r="A151" s="6">
        <v>7750</v>
      </c>
      <c r="B151" s="6">
        <v>944</v>
      </c>
      <c r="C151" s="6">
        <v>1411</v>
      </c>
      <c r="D151" s="6">
        <v>1670</v>
      </c>
      <c r="E151" s="6">
        <v>1865</v>
      </c>
      <c r="F151" s="6">
        <v>2051</v>
      </c>
      <c r="G151" s="6">
        <v>2230</v>
      </c>
    </row>
    <row r="152" spans="1:7" x14ac:dyDescent="0.25">
      <c r="A152" s="6">
        <v>7800</v>
      </c>
      <c r="B152" s="6">
        <v>946</v>
      </c>
      <c r="C152" s="6">
        <v>1413</v>
      </c>
      <c r="D152" s="6">
        <v>1672</v>
      </c>
      <c r="E152" s="6">
        <v>1867</v>
      </c>
      <c r="F152" s="6">
        <v>2054</v>
      </c>
      <c r="G152" s="6">
        <v>2233</v>
      </c>
    </row>
    <row r="153" spans="1:7" x14ac:dyDescent="0.25">
      <c r="A153" s="6">
        <v>7850</v>
      </c>
      <c r="B153" s="6">
        <v>948</v>
      </c>
      <c r="C153" s="6">
        <v>1416</v>
      </c>
      <c r="D153" s="6">
        <v>1674</v>
      </c>
      <c r="E153" s="6">
        <v>1870</v>
      </c>
      <c r="F153" s="6">
        <v>2057</v>
      </c>
      <c r="G153" s="6">
        <v>2236</v>
      </c>
    </row>
    <row r="154" spans="1:7" x14ac:dyDescent="0.25">
      <c r="A154" s="6">
        <v>7900</v>
      </c>
      <c r="B154" s="6">
        <v>950</v>
      </c>
      <c r="C154" s="6">
        <v>1419</v>
      </c>
      <c r="D154" s="6">
        <v>1676</v>
      </c>
      <c r="E154" s="6">
        <v>1873</v>
      </c>
      <c r="F154" s="6">
        <v>2060</v>
      </c>
      <c r="G154" s="6">
        <v>2239</v>
      </c>
    </row>
    <row r="155" spans="1:7" x14ac:dyDescent="0.25">
      <c r="A155" s="6">
        <v>7950</v>
      </c>
      <c r="B155" s="6">
        <v>953</v>
      </c>
      <c r="C155" s="6">
        <v>1421</v>
      </c>
      <c r="D155" s="6">
        <v>1679</v>
      </c>
      <c r="E155" s="6">
        <v>1875</v>
      </c>
      <c r="F155" s="6">
        <v>2063</v>
      </c>
      <c r="G155" s="6">
        <v>2242</v>
      </c>
    </row>
    <row r="156" spans="1:7" x14ac:dyDescent="0.25">
      <c r="A156" s="6">
        <v>8000</v>
      </c>
      <c r="B156" s="6">
        <v>955</v>
      </c>
      <c r="C156" s="6">
        <v>1424</v>
      </c>
      <c r="D156" s="6">
        <v>1681</v>
      </c>
      <c r="E156" s="6">
        <v>1878</v>
      </c>
      <c r="F156" s="6">
        <v>2065</v>
      </c>
      <c r="G156" s="6">
        <v>2245</v>
      </c>
    </row>
    <row r="157" spans="1:7" x14ac:dyDescent="0.25">
      <c r="A157" s="6">
        <v>8050</v>
      </c>
      <c r="B157" s="6">
        <v>957</v>
      </c>
      <c r="C157" s="6">
        <v>1426</v>
      </c>
      <c r="D157" s="6">
        <v>1683</v>
      </c>
      <c r="E157" s="6">
        <v>1880</v>
      </c>
      <c r="F157" s="6">
        <v>2068</v>
      </c>
      <c r="G157" s="6">
        <v>2248</v>
      </c>
    </row>
    <row r="158" spans="1:7" x14ac:dyDescent="0.25">
      <c r="A158" s="6">
        <v>8100</v>
      </c>
      <c r="B158" s="6">
        <v>959</v>
      </c>
      <c r="C158" s="6">
        <v>1429</v>
      </c>
      <c r="D158" s="6">
        <v>1685</v>
      </c>
      <c r="E158" s="6">
        <v>1883</v>
      </c>
      <c r="F158" s="6">
        <v>2071</v>
      </c>
      <c r="G158" s="6">
        <v>2251</v>
      </c>
    </row>
    <row r="159" spans="1:7" x14ac:dyDescent="0.25">
      <c r="A159" s="6">
        <v>8150</v>
      </c>
      <c r="B159" s="6">
        <v>961</v>
      </c>
      <c r="C159" s="6">
        <v>1432</v>
      </c>
      <c r="D159" s="6">
        <v>1688</v>
      </c>
      <c r="E159" s="6">
        <v>1885</v>
      </c>
      <c r="F159" s="6">
        <v>2074</v>
      </c>
      <c r="G159" s="6">
        <v>2254</v>
      </c>
    </row>
    <row r="160" spans="1:7" x14ac:dyDescent="0.25">
      <c r="A160" s="6">
        <v>8200</v>
      </c>
      <c r="B160" s="6">
        <v>963</v>
      </c>
      <c r="C160" s="6">
        <v>1434</v>
      </c>
      <c r="D160" s="6">
        <v>1690</v>
      </c>
      <c r="E160" s="6">
        <v>1888</v>
      </c>
      <c r="F160" s="6">
        <v>2076</v>
      </c>
      <c r="G160" s="6">
        <v>2257</v>
      </c>
    </row>
    <row r="161" spans="1:7" x14ac:dyDescent="0.25">
      <c r="A161" s="6">
        <v>8250</v>
      </c>
      <c r="B161" s="6">
        <v>965</v>
      </c>
      <c r="C161" s="6">
        <v>1436</v>
      </c>
      <c r="D161" s="6">
        <v>1692</v>
      </c>
      <c r="E161" s="6">
        <v>1890</v>
      </c>
      <c r="F161" s="6">
        <v>2079</v>
      </c>
      <c r="G161" s="6">
        <v>2260</v>
      </c>
    </row>
    <row r="162" spans="1:7" x14ac:dyDescent="0.25">
      <c r="A162" s="6">
        <v>8300</v>
      </c>
      <c r="B162" s="6">
        <v>967</v>
      </c>
      <c r="C162" s="6">
        <v>1439</v>
      </c>
      <c r="D162" s="6">
        <v>1694</v>
      </c>
      <c r="E162" s="6">
        <v>1892</v>
      </c>
      <c r="F162" s="6">
        <v>2082</v>
      </c>
      <c r="G162" s="6">
        <v>2263</v>
      </c>
    </row>
    <row r="163" spans="1:7" x14ac:dyDescent="0.25">
      <c r="A163" s="6">
        <v>8350</v>
      </c>
      <c r="B163" s="6">
        <v>969</v>
      </c>
      <c r="C163" s="6">
        <v>1441</v>
      </c>
      <c r="D163" s="6">
        <v>1696</v>
      </c>
      <c r="E163" s="6">
        <v>1895</v>
      </c>
      <c r="F163" s="6">
        <v>2084</v>
      </c>
      <c r="G163" s="6">
        <v>2266</v>
      </c>
    </row>
    <row r="164" spans="1:7" x14ac:dyDescent="0.25">
      <c r="A164" s="6">
        <v>8400</v>
      </c>
      <c r="B164" s="6">
        <v>971</v>
      </c>
      <c r="C164" s="6">
        <v>1444</v>
      </c>
      <c r="D164" s="6">
        <v>1699</v>
      </c>
      <c r="E164" s="6">
        <v>1897</v>
      </c>
      <c r="F164" s="6">
        <v>2087</v>
      </c>
      <c r="G164" s="6">
        <v>2269</v>
      </c>
    </row>
    <row r="165" spans="1:7" x14ac:dyDescent="0.25">
      <c r="A165" s="6">
        <v>8450</v>
      </c>
      <c r="B165" s="6">
        <v>973</v>
      </c>
      <c r="C165" s="6">
        <v>1446</v>
      </c>
      <c r="D165" s="6">
        <v>1701</v>
      </c>
      <c r="E165" s="6">
        <v>1899</v>
      </c>
      <c r="F165" s="6">
        <v>2089</v>
      </c>
      <c r="G165" s="6">
        <v>2271</v>
      </c>
    </row>
    <row r="166" spans="1:7" x14ac:dyDescent="0.25">
      <c r="A166" s="6">
        <v>8500</v>
      </c>
      <c r="B166" s="6">
        <v>974</v>
      </c>
      <c r="C166" s="6">
        <v>1447</v>
      </c>
      <c r="D166" s="6">
        <v>1702</v>
      </c>
      <c r="E166" s="6">
        <v>1901</v>
      </c>
      <c r="F166" s="6">
        <v>2091</v>
      </c>
      <c r="G166" s="6">
        <v>2273</v>
      </c>
    </row>
    <row r="167" spans="1:7" x14ac:dyDescent="0.25">
      <c r="A167" s="6">
        <v>8550</v>
      </c>
      <c r="B167" s="6">
        <v>975</v>
      </c>
      <c r="C167" s="6">
        <v>1449</v>
      </c>
      <c r="D167" s="6">
        <v>1704</v>
      </c>
      <c r="E167" s="6">
        <v>1903</v>
      </c>
      <c r="F167" s="6">
        <v>2093</v>
      </c>
      <c r="G167" s="6">
        <v>2276</v>
      </c>
    </row>
    <row r="168" spans="1:7" x14ac:dyDescent="0.25">
      <c r="A168" s="6">
        <v>8600</v>
      </c>
      <c r="B168" s="6">
        <v>976</v>
      </c>
      <c r="C168" s="6">
        <v>1450</v>
      </c>
      <c r="D168" s="6">
        <v>1705</v>
      </c>
      <c r="E168" s="6">
        <v>1905</v>
      </c>
      <c r="F168" s="6">
        <v>2096</v>
      </c>
      <c r="G168" s="6">
        <v>2278</v>
      </c>
    </row>
    <row r="169" spans="1:7" x14ac:dyDescent="0.25">
      <c r="A169" s="6">
        <v>8650</v>
      </c>
      <c r="B169" s="6">
        <v>977</v>
      </c>
      <c r="C169" s="6">
        <v>1452</v>
      </c>
      <c r="D169" s="6">
        <v>1707</v>
      </c>
      <c r="E169" s="6">
        <v>1907</v>
      </c>
      <c r="F169" s="6">
        <v>2098</v>
      </c>
      <c r="G169" s="6">
        <v>2280</v>
      </c>
    </row>
    <row r="170" spans="1:7" x14ac:dyDescent="0.25">
      <c r="A170" s="6">
        <v>8700</v>
      </c>
      <c r="B170" s="6">
        <v>978</v>
      </c>
      <c r="C170" s="6">
        <v>1453</v>
      </c>
      <c r="D170" s="6">
        <v>1709</v>
      </c>
      <c r="E170" s="6">
        <v>1909</v>
      </c>
      <c r="F170" s="6">
        <v>2100</v>
      </c>
      <c r="G170" s="6">
        <v>2282</v>
      </c>
    </row>
    <row r="171" spans="1:7" x14ac:dyDescent="0.25">
      <c r="A171" s="6">
        <v>8750</v>
      </c>
      <c r="B171" s="6">
        <v>979</v>
      </c>
      <c r="C171" s="6">
        <v>1455</v>
      </c>
      <c r="D171" s="6">
        <v>1710</v>
      </c>
      <c r="E171" s="6">
        <v>1911</v>
      </c>
      <c r="F171" s="6">
        <v>2102</v>
      </c>
      <c r="G171" s="6">
        <v>2284</v>
      </c>
    </row>
    <row r="172" spans="1:7" x14ac:dyDescent="0.25">
      <c r="A172" s="6">
        <v>8800</v>
      </c>
      <c r="B172" s="6">
        <v>980</v>
      </c>
      <c r="C172" s="6">
        <v>1456</v>
      </c>
      <c r="D172" s="6">
        <v>1712</v>
      </c>
      <c r="E172" s="6">
        <v>1912</v>
      </c>
      <c r="F172" s="6">
        <v>2104</v>
      </c>
      <c r="G172" s="6">
        <v>2287</v>
      </c>
    </row>
    <row r="173" spans="1:7" x14ac:dyDescent="0.25">
      <c r="A173" s="6">
        <v>8850</v>
      </c>
      <c r="B173" s="6">
        <v>981</v>
      </c>
      <c r="C173" s="6">
        <v>1457</v>
      </c>
      <c r="D173" s="6">
        <v>1714</v>
      </c>
      <c r="E173" s="6">
        <v>1914</v>
      </c>
      <c r="F173" s="6">
        <v>2106</v>
      </c>
      <c r="G173" s="6">
        <v>2289</v>
      </c>
    </row>
    <row r="174" spans="1:7" x14ac:dyDescent="0.25">
      <c r="A174" s="6">
        <v>8900</v>
      </c>
      <c r="B174" s="6">
        <v>982</v>
      </c>
      <c r="C174" s="6">
        <v>1459</v>
      </c>
      <c r="D174" s="6">
        <v>1715</v>
      </c>
      <c r="E174" s="6">
        <v>1916</v>
      </c>
      <c r="F174" s="6">
        <v>2108</v>
      </c>
      <c r="G174" s="6">
        <v>2291</v>
      </c>
    </row>
    <row r="175" spans="1:7" x14ac:dyDescent="0.25">
      <c r="A175" s="6">
        <v>8950</v>
      </c>
      <c r="B175" s="6">
        <v>983</v>
      </c>
      <c r="C175" s="6">
        <v>1460</v>
      </c>
      <c r="D175" s="6">
        <v>1717</v>
      </c>
      <c r="E175" s="6">
        <v>1918</v>
      </c>
      <c r="F175" s="6">
        <v>2110</v>
      </c>
      <c r="G175" s="6">
        <v>2293</v>
      </c>
    </row>
    <row r="176" spans="1:7" x14ac:dyDescent="0.25">
      <c r="A176" s="6">
        <v>9000</v>
      </c>
      <c r="B176" s="6">
        <v>984</v>
      </c>
      <c r="C176" s="6">
        <v>1462</v>
      </c>
      <c r="D176" s="6">
        <v>1719</v>
      </c>
      <c r="E176" s="6">
        <v>1920</v>
      </c>
      <c r="F176" s="6">
        <v>2112</v>
      </c>
      <c r="G176" s="6">
        <v>2295</v>
      </c>
    </row>
    <row r="177" spans="1:7" x14ac:dyDescent="0.25">
      <c r="A177" s="6">
        <v>9050</v>
      </c>
      <c r="B177" s="6">
        <v>985</v>
      </c>
      <c r="C177" s="6">
        <v>1463</v>
      </c>
      <c r="D177" s="6">
        <v>1720</v>
      </c>
      <c r="E177" s="6">
        <v>1922</v>
      </c>
      <c r="F177" s="6">
        <v>2114</v>
      </c>
      <c r="G177" s="6">
        <v>2298</v>
      </c>
    </row>
    <row r="178" spans="1:7" x14ac:dyDescent="0.25">
      <c r="A178" s="6">
        <v>9100</v>
      </c>
      <c r="B178" s="6">
        <v>986</v>
      </c>
      <c r="C178" s="6">
        <v>1465</v>
      </c>
      <c r="D178" s="6">
        <v>1722</v>
      </c>
      <c r="E178" s="6">
        <v>1923</v>
      </c>
      <c r="F178" s="6">
        <v>2116</v>
      </c>
      <c r="G178" s="6">
        <v>2300</v>
      </c>
    </row>
    <row r="179" spans="1:7" x14ac:dyDescent="0.25">
      <c r="A179" s="6">
        <v>9150</v>
      </c>
      <c r="B179" s="6">
        <v>987</v>
      </c>
      <c r="C179" s="6">
        <v>1466</v>
      </c>
      <c r="D179" s="6">
        <v>1724</v>
      </c>
      <c r="E179" s="6">
        <v>1925</v>
      </c>
      <c r="F179" s="6">
        <v>2118</v>
      </c>
      <c r="G179" s="6">
        <v>2302</v>
      </c>
    </row>
    <row r="180" spans="1:7" x14ac:dyDescent="0.25">
      <c r="A180" s="6">
        <v>9200</v>
      </c>
      <c r="B180" s="6">
        <v>991</v>
      </c>
      <c r="C180" s="6">
        <v>1471</v>
      </c>
      <c r="D180" s="6">
        <v>1730</v>
      </c>
      <c r="E180" s="6">
        <v>1932</v>
      </c>
      <c r="F180" s="6">
        <v>2125</v>
      </c>
      <c r="G180" s="6">
        <v>2310</v>
      </c>
    </row>
    <row r="181" spans="1:7" x14ac:dyDescent="0.25">
      <c r="A181" s="6">
        <v>9250</v>
      </c>
      <c r="B181" s="6">
        <v>994</v>
      </c>
      <c r="C181" s="6">
        <v>1477</v>
      </c>
      <c r="D181" s="6">
        <v>1737</v>
      </c>
      <c r="E181" s="6">
        <v>1940</v>
      </c>
      <c r="F181" s="6">
        <v>2134</v>
      </c>
      <c r="G181" s="6">
        <v>2319</v>
      </c>
    </row>
    <row r="182" spans="1:7" x14ac:dyDescent="0.25">
      <c r="A182" s="6">
        <v>9300</v>
      </c>
      <c r="B182" s="6">
        <v>998</v>
      </c>
      <c r="C182" s="6">
        <v>1483</v>
      </c>
      <c r="D182" s="6">
        <v>1743</v>
      </c>
      <c r="E182" s="6">
        <v>1947</v>
      </c>
      <c r="F182" s="6">
        <v>2142</v>
      </c>
      <c r="G182" s="6">
        <v>2328</v>
      </c>
    </row>
    <row r="183" spans="1:7" x14ac:dyDescent="0.25">
      <c r="A183" s="6">
        <v>9350</v>
      </c>
      <c r="B183" s="6">
        <v>1002</v>
      </c>
      <c r="C183" s="6">
        <v>1488</v>
      </c>
      <c r="D183" s="6">
        <v>1750</v>
      </c>
      <c r="E183" s="6">
        <v>1955</v>
      </c>
      <c r="F183" s="6">
        <v>2150</v>
      </c>
      <c r="G183" s="6">
        <v>2337</v>
      </c>
    </row>
    <row r="184" spans="1:7" x14ac:dyDescent="0.25">
      <c r="A184" s="6">
        <v>9400</v>
      </c>
      <c r="B184" s="6">
        <v>1005</v>
      </c>
      <c r="C184" s="6">
        <v>1494</v>
      </c>
      <c r="D184" s="6">
        <v>1757</v>
      </c>
      <c r="E184" s="6">
        <v>1962</v>
      </c>
      <c r="F184" s="6">
        <v>2159</v>
      </c>
      <c r="G184" s="6">
        <v>2346</v>
      </c>
    </row>
    <row r="185" spans="1:7" x14ac:dyDescent="0.25">
      <c r="A185" s="6">
        <v>9450</v>
      </c>
      <c r="B185" s="6">
        <v>1009</v>
      </c>
      <c r="C185" s="6">
        <v>1499</v>
      </c>
      <c r="D185" s="6">
        <v>1764</v>
      </c>
      <c r="E185" s="6">
        <v>1970</v>
      </c>
      <c r="F185" s="6">
        <v>2167</v>
      </c>
      <c r="G185" s="6">
        <v>2355</v>
      </c>
    </row>
    <row r="186" spans="1:7" x14ac:dyDescent="0.25">
      <c r="A186" s="6">
        <v>9500</v>
      </c>
      <c r="B186" s="6">
        <v>1013</v>
      </c>
      <c r="C186" s="6">
        <v>1505</v>
      </c>
      <c r="D186" s="6">
        <v>1771</v>
      </c>
      <c r="E186" s="6">
        <v>1978</v>
      </c>
      <c r="F186" s="6">
        <v>2176</v>
      </c>
      <c r="G186" s="6">
        <v>2365</v>
      </c>
    </row>
    <row r="187" spans="1:7" x14ac:dyDescent="0.25">
      <c r="A187" s="6">
        <v>9550</v>
      </c>
      <c r="B187" s="6">
        <v>1017</v>
      </c>
      <c r="C187" s="6">
        <v>1511</v>
      </c>
      <c r="D187" s="6">
        <v>1778</v>
      </c>
      <c r="E187" s="6">
        <v>1986</v>
      </c>
      <c r="F187" s="6">
        <v>2185</v>
      </c>
      <c r="G187" s="6">
        <v>2375</v>
      </c>
    </row>
    <row r="188" spans="1:7" x14ac:dyDescent="0.25">
      <c r="A188" s="6">
        <v>9600</v>
      </c>
      <c r="B188" s="6">
        <v>1021</v>
      </c>
      <c r="C188" s="6">
        <v>1518</v>
      </c>
      <c r="D188" s="6">
        <v>1786</v>
      </c>
      <c r="E188" s="6">
        <v>1995</v>
      </c>
      <c r="F188" s="6">
        <v>2194</v>
      </c>
      <c r="G188" s="6">
        <v>2385</v>
      </c>
    </row>
    <row r="189" spans="1:7" x14ac:dyDescent="0.25">
      <c r="A189" s="6">
        <v>9650</v>
      </c>
      <c r="B189" s="6">
        <v>1025</v>
      </c>
      <c r="C189" s="6">
        <v>1524</v>
      </c>
      <c r="D189" s="6">
        <v>1793</v>
      </c>
      <c r="E189" s="6">
        <v>2003</v>
      </c>
      <c r="F189" s="6">
        <v>2203</v>
      </c>
      <c r="G189" s="6">
        <v>2395</v>
      </c>
    </row>
    <row r="190" spans="1:7" x14ac:dyDescent="0.25">
      <c r="A190" s="6">
        <v>9700</v>
      </c>
      <c r="B190" s="6">
        <v>1029</v>
      </c>
      <c r="C190" s="6">
        <v>1530</v>
      </c>
      <c r="D190" s="6">
        <v>1801</v>
      </c>
      <c r="E190" s="6">
        <v>2011</v>
      </c>
      <c r="F190" s="6">
        <v>2212</v>
      </c>
      <c r="G190" s="6">
        <v>2405</v>
      </c>
    </row>
    <row r="191" spans="1:7" x14ac:dyDescent="0.25">
      <c r="A191" s="6">
        <v>9750</v>
      </c>
      <c r="B191" s="6">
        <v>1033</v>
      </c>
      <c r="C191" s="6">
        <v>1536</v>
      </c>
      <c r="D191" s="6">
        <v>1808</v>
      </c>
      <c r="E191" s="6">
        <v>2020</v>
      </c>
      <c r="F191" s="6">
        <v>2222</v>
      </c>
      <c r="G191" s="6">
        <v>2415</v>
      </c>
    </row>
    <row r="192" spans="1:7" x14ac:dyDescent="0.25">
      <c r="A192" s="6">
        <v>9800</v>
      </c>
      <c r="B192" s="6">
        <v>1037</v>
      </c>
      <c r="C192" s="6">
        <v>1543</v>
      </c>
      <c r="D192" s="6">
        <v>1816</v>
      </c>
      <c r="E192" s="6">
        <v>2028</v>
      </c>
      <c r="F192" s="6">
        <v>2231</v>
      </c>
      <c r="G192" s="6">
        <v>2425</v>
      </c>
    </row>
    <row r="193" spans="1:7" x14ac:dyDescent="0.25">
      <c r="A193" s="6">
        <v>9850</v>
      </c>
      <c r="B193" s="6">
        <v>1041</v>
      </c>
      <c r="C193" s="6">
        <v>1549</v>
      </c>
      <c r="D193" s="6">
        <v>1823</v>
      </c>
      <c r="E193" s="6">
        <v>2036</v>
      </c>
      <c r="F193" s="6">
        <v>2240</v>
      </c>
      <c r="G193" s="6">
        <v>2435</v>
      </c>
    </row>
    <row r="194" spans="1:7" x14ac:dyDescent="0.25">
      <c r="A194" s="6">
        <v>9900</v>
      </c>
      <c r="B194" s="6">
        <v>1046</v>
      </c>
      <c r="C194" s="6">
        <v>1555</v>
      </c>
      <c r="D194" s="6">
        <v>1831</v>
      </c>
      <c r="E194" s="6">
        <v>2045</v>
      </c>
      <c r="F194" s="6">
        <v>2249</v>
      </c>
      <c r="G194" s="6">
        <v>2445</v>
      </c>
    </row>
    <row r="195" spans="1:7" x14ac:dyDescent="0.25">
      <c r="A195" s="6">
        <v>9950</v>
      </c>
      <c r="B195" s="6">
        <v>1050</v>
      </c>
      <c r="C195" s="6">
        <v>1561</v>
      </c>
      <c r="D195" s="6">
        <v>1838</v>
      </c>
      <c r="E195" s="6">
        <v>2053</v>
      </c>
      <c r="F195" s="6">
        <v>2258</v>
      </c>
      <c r="G195" s="6">
        <v>2455</v>
      </c>
    </row>
    <row r="196" spans="1:7" x14ac:dyDescent="0.25">
      <c r="A196" s="6">
        <v>10000</v>
      </c>
      <c r="B196" s="6">
        <v>1054</v>
      </c>
      <c r="C196" s="6">
        <v>1567</v>
      </c>
      <c r="D196" s="6">
        <v>1845</v>
      </c>
      <c r="E196" s="6">
        <v>2061</v>
      </c>
      <c r="F196" s="6">
        <v>2268</v>
      </c>
      <c r="G196" s="6">
        <v>2465</v>
      </c>
    </row>
    <row r="197" spans="1:7" x14ac:dyDescent="0.25">
      <c r="A197" s="6">
        <v>10050</v>
      </c>
      <c r="B197" s="6">
        <v>1058</v>
      </c>
      <c r="C197" s="6">
        <v>1574</v>
      </c>
      <c r="D197" s="6">
        <v>1853</v>
      </c>
      <c r="E197" s="6">
        <v>2070</v>
      </c>
      <c r="F197" s="6">
        <v>2277</v>
      </c>
      <c r="G197" s="6">
        <v>2475</v>
      </c>
    </row>
    <row r="198" spans="1:7" x14ac:dyDescent="0.25">
      <c r="A198" s="6">
        <v>10100</v>
      </c>
      <c r="B198" s="6">
        <v>1062</v>
      </c>
      <c r="C198" s="6">
        <v>1580</v>
      </c>
      <c r="D198" s="6">
        <v>1860</v>
      </c>
      <c r="E198" s="6">
        <v>2078</v>
      </c>
      <c r="F198" s="6">
        <v>2286</v>
      </c>
      <c r="G198" s="6">
        <v>2485</v>
      </c>
    </row>
    <row r="199" spans="1:7" x14ac:dyDescent="0.25">
      <c r="A199" s="6">
        <v>10150</v>
      </c>
      <c r="B199" s="6">
        <v>1066</v>
      </c>
      <c r="C199" s="6">
        <v>1586</v>
      </c>
      <c r="D199" s="6">
        <v>1868</v>
      </c>
      <c r="E199" s="6">
        <v>2086</v>
      </c>
      <c r="F199" s="6">
        <v>2295</v>
      </c>
      <c r="G199" s="6">
        <v>2495</v>
      </c>
    </row>
    <row r="200" spans="1:7" x14ac:dyDescent="0.25">
      <c r="A200" s="6">
        <v>10200</v>
      </c>
      <c r="B200" s="6">
        <v>1070</v>
      </c>
      <c r="C200" s="6">
        <v>1592</v>
      </c>
      <c r="D200" s="6">
        <v>1875</v>
      </c>
      <c r="E200" s="6">
        <v>2095</v>
      </c>
      <c r="F200" s="6">
        <v>2304</v>
      </c>
      <c r="G200" s="6">
        <v>2505</v>
      </c>
    </row>
    <row r="201" spans="1:7" x14ac:dyDescent="0.25">
      <c r="A201" s="6">
        <v>10250</v>
      </c>
      <c r="B201" s="6">
        <v>1074</v>
      </c>
      <c r="C201" s="6">
        <v>1599</v>
      </c>
      <c r="D201" s="6">
        <v>1883</v>
      </c>
      <c r="E201" s="6">
        <v>2103</v>
      </c>
      <c r="F201" s="6">
        <v>2314</v>
      </c>
      <c r="G201" s="6">
        <v>2515</v>
      </c>
    </row>
    <row r="202" spans="1:7" x14ac:dyDescent="0.25">
      <c r="A202" s="6">
        <v>10300</v>
      </c>
      <c r="B202" s="6">
        <v>1079</v>
      </c>
      <c r="C202" s="6">
        <v>1605</v>
      </c>
      <c r="D202" s="6">
        <v>1891</v>
      </c>
      <c r="E202" s="6">
        <v>2112</v>
      </c>
      <c r="F202" s="6">
        <v>2323</v>
      </c>
      <c r="G202" s="6">
        <v>2525</v>
      </c>
    </row>
    <row r="203" spans="1:7" x14ac:dyDescent="0.25">
      <c r="A203" s="6">
        <v>10350</v>
      </c>
      <c r="B203" s="6">
        <v>1083</v>
      </c>
      <c r="C203" s="6">
        <v>1611</v>
      </c>
      <c r="D203" s="6">
        <v>1898</v>
      </c>
      <c r="E203" s="6">
        <v>2121</v>
      </c>
      <c r="F203" s="6">
        <v>2333</v>
      </c>
      <c r="G203" s="6">
        <v>2536</v>
      </c>
    </row>
    <row r="204" spans="1:7" x14ac:dyDescent="0.25">
      <c r="A204" s="6">
        <v>10400</v>
      </c>
      <c r="B204" s="6">
        <v>1087</v>
      </c>
      <c r="C204" s="6">
        <v>1618</v>
      </c>
      <c r="D204" s="6">
        <v>1906</v>
      </c>
      <c r="E204" s="6">
        <v>2129</v>
      </c>
      <c r="F204" s="6">
        <v>2342</v>
      </c>
      <c r="G204" s="6">
        <v>2546</v>
      </c>
    </row>
    <row r="205" spans="1:7" x14ac:dyDescent="0.25">
      <c r="A205" s="6">
        <v>10450</v>
      </c>
      <c r="B205" s="6">
        <v>1091</v>
      </c>
      <c r="C205" s="6">
        <v>1624</v>
      </c>
      <c r="D205" s="6">
        <v>1914</v>
      </c>
      <c r="E205" s="6">
        <v>2138</v>
      </c>
      <c r="F205" s="6">
        <v>2351</v>
      </c>
      <c r="G205" s="6">
        <v>2556</v>
      </c>
    </row>
    <row r="206" spans="1:7" x14ac:dyDescent="0.25">
      <c r="A206" s="6">
        <v>10500</v>
      </c>
      <c r="B206" s="6">
        <v>1095</v>
      </c>
      <c r="C206" s="6">
        <v>1631</v>
      </c>
      <c r="D206" s="6">
        <v>1921</v>
      </c>
      <c r="E206" s="6">
        <v>2146</v>
      </c>
      <c r="F206" s="6">
        <v>2361</v>
      </c>
      <c r="G206" s="6">
        <v>2566</v>
      </c>
    </row>
    <row r="207" spans="1:7" x14ac:dyDescent="0.25">
      <c r="A207" s="6">
        <v>10550</v>
      </c>
      <c r="B207" s="6">
        <v>1100</v>
      </c>
      <c r="C207" s="6">
        <v>1637</v>
      </c>
      <c r="D207" s="6">
        <v>1929</v>
      </c>
      <c r="E207" s="6">
        <v>2155</v>
      </c>
      <c r="F207" s="6">
        <v>2370</v>
      </c>
      <c r="G207" s="6">
        <v>2576</v>
      </c>
    </row>
    <row r="208" spans="1:7" x14ac:dyDescent="0.25">
      <c r="A208" s="6">
        <v>10600</v>
      </c>
      <c r="B208" s="6">
        <v>1104</v>
      </c>
      <c r="C208" s="6">
        <v>1643</v>
      </c>
      <c r="D208" s="6">
        <v>1937</v>
      </c>
      <c r="E208" s="6">
        <v>2163</v>
      </c>
      <c r="F208" s="6">
        <v>2380</v>
      </c>
      <c r="G208" s="6">
        <v>2587</v>
      </c>
    </row>
    <row r="209" spans="1:7" x14ac:dyDescent="0.25">
      <c r="A209" s="6">
        <v>10650</v>
      </c>
      <c r="B209" s="6">
        <v>1108</v>
      </c>
      <c r="C209" s="6">
        <v>1650</v>
      </c>
      <c r="D209" s="6">
        <v>1944</v>
      </c>
      <c r="E209" s="6">
        <v>2172</v>
      </c>
      <c r="F209" s="6">
        <v>2389</v>
      </c>
      <c r="G209" s="6">
        <v>2597</v>
      </c>
    </row>
    <row r="210" spans="1:7" x14ac:dyDescent="0.25">
      <c r="A210" s="6">
        <v>10700</v>
      </c>
      <c r="B210" s="6">
        <v>1112</v>
      </c>
      <c r="C210" s="6">
        <v>1656</v>
      </c>
      <c r="D210" s="6">
        <v>1952</v>
      </c>
      <c r="E210" s="6">
        <v>2180</v>
      </c>
      <c r="F210" s="6">
        <v>2398</v>
      </c>
      <c r="G210" s="6">
        <v>2607</v>
      </c>
    </row>
    <row r="211" spans="1:7" x14ac:dyDescent="0.25">
      <c r="A211" s="6">
        <v>10750</v>
      </c>
      <c r="B211" s="6">
        <v>1117</v>
      </c>
      <c r="C211" s="6">
        <v>1662</v>
      </c>
      <c r="D211" s="6">
        <v>1960</v>
      </c>
      <c r="E211" s="6">
        <v>2189</v>
      </c>
      <c r="F211" s="6">
        <v>2408</v>
      </c>
      <c r="G211" s="6">
        <v>2617</v>
      </c>
    </row>
    <row r="212" spans="1:7" x14ac:dyDescent="0.25">
      <c r="A212" s="6">
        <v>10800</v>
      </c>
      <c r="B212" s="6">
        <v>1121</v>
      </c>
      <c r="C212" s="6">
        <v>1669</v>
      </c>
      <c r="D212" s="6">
        <v>1967</v>
      </c>
      <c r="E212" s="6">
        <v>2197</v>
      </c>
      <c r="F212" s="6">
        <v>2417</v>
      </c>
      <c r="G212" s="6">
        <v>2627</v>
      </c>
    </row>
    <row r="213" spans="1:7" x14ac:dyDescent="0.25">
      <c r="A213" s="6">
        <v>10850</v>
      </c>
      <c r="B213" s="6">
        <v>1125</v>
      </c>
      <c r="C213" s="6">
        <v>1675</v>
      </c>
      <c r="D213" s="6">
        <v>1975</v>
      </c>
      <c r="E213" s="6">
        <v>2206</v>
      </c>
      <c r="F213" s="6">
        <v>2427</v>
      </c>
      <c r="G213" s="6">
        <v>2638</v>
      </c>
    </row>
    <row r="214" spans="1:7" x14ac:dyDescent="0.25">
      <c r="A214" s="6">
        <v>10900</v>
      </c>
      <c r="B214" s="6">
        <v>1129</v>
      </c>
      <c r="C214" s="6">
        <v>1682</v>
      </c>
      <c r="D214" s="6">
        <v>1983</v>
      </c>
      <c r="E214" s="6">
        <v>2214</v>
      </c>
      <c r="F214" s="6">
        <v>2436</v>
      </c>
      <c r="G214" s="6">
        <v>2648</v>
      </c>
    </row>
    <row r="215" spans="1:7" x14ac:dyDescent="0.25">
      <c r="A215" s="6">
        <v>10950</v>
      </c>
      <c r="B215" s="6">
        <v>1134</v>
      </c>
      <c r="C215" s="6">
        <v>1688</v>
      </c>
      <c r="D215" s="6">
        <v>1990</v>
      </c>
      <c r="E215" s="6">
        <v>2223</v>
      </c>
      <c r="F215" s="6">
        <v>2445</v>
      </c>
      <c r="G215" s="6">
        <v>2658</v>
      </c>
    </row>
    <row r="216" spans="1:7" x14ac:dyDescent="0.25">
      <c r="A216" s="6">
        <v>11000</v>
      </c>
      <c r="B216" s="6">
        <v>1138</v>
      </c>
      <c r="C216" s="6">
        <v>1694</v>
      </c>
      <c r="D216" s="6">
        <v>1998</v>
      </c>
      <c r="E216" s="6">
        <v>2232</v>
      </c>
      <c r="F216" s="6">
        <v>2455</v>
      </c>
      <c r="G216" s="6">
        <v>2668</v>
      </c>
    </row>
    <row r="217" spans="1:7" x14ac:dyDescent="0.25">
      <c r="A217" s="6">
        <v>11050</v>
      </c>
      <c r="B217" s="6">
        <v>1142</v>
      </c>
      <c r="C217" s="6">
        <v>1701</v>
      </c>
      <c r="D217" s="6">
        <v>2005</v>
      </c>
      <c r="E217" s="6">
        <v>2240</v>
      </c>
      <c r="F217" s="6">
        <v>2464</v>
      </c>
      <c r="G217" s="6">
        <v>2678</v>
      </c>
    </row>
    <row r="218" spans="1:7" x14ac:dyDescent="0.25">
      <c r="A218" s="6">
        <v>11100</v>
      </c>
      <c r="B218" s="6">
        <v>1146</v>
      </c>
      <c r="C218" s="6">
        <v>1707</v>
      </c>
      <c r="D218" s="6">
        <v>2013</v>
      </c>
      <c r="E218" s="6">
        <v>2249</v>
      </c>
      <c r="F218" s="6">
        <v>2474</v>
      </c>
      <c r="G218" s="6">
        <v>2689</v>
      </c>
    </row>
    <row r="219" spans="1:7" x14ac:dyDescent="0.25">
      <c r="A219" s="6">
        <v>11150</v>
      </c>
      <c r="B219" s="6">
        <v>1150</v>
      </c>
      <c r="C219" s="6">
        <v>1714</v>
      </c>
      <c r="D219" s="6">
        <v>2021</v>
      </c>
      <c r="E219" s="6">
        <v>2257</v>
      </c>
      <c r="F219" s="6">
        <v>2483</v>
      </c>
      <c r="G219" s="6">
        <v>2699</v>
      </c>
    </row>
    <row r="220" spans="1:7" x14ac:dyDescent="0.25">
      <c r="A220" s="6">
        <v>11200</v>
      </c>
      <c r="B220" s="6">
        <v>1154</v>
      </c>
      <c r="C220" s="6">
        <v>1718</v>
      </c>
      <c r="D220" s="6">
        <v>2026</v>
      </c>
      <c r="E220" s="6">
        <v>2263</v>
      </c>
      <c r="F220" s="6">
        <v>2489</v>
      </c>
      <c r="G220" s="6">
        <v>2706</v>
      </c>
    </row>
    <row r="221" spans="1:7" x14ac:dyDescent="0.25">
      <c r="A221" s="6">
        <v>11250</v>
      </c>
      <c r="B221" s="6">
        <v>1157</v>
      </c>
      <c r="C221" s="6">
        <v>1722</v>
      </c>
      <c r="D221" s="6">
        <v>2030</v>
      </c>
      <c r="E221" s="6">
        <v>2267</v>
      </c>
      <c r="F221" s="6">
        <v>2494</v>
      </c>
      <c r="G221" s="6">
        <v>2711</v>
      </c>
    </row>
    <row r="222" spans="1:7" x14ac:dyDescent="0.25">
      <c r="A222" s="6">
        <v>11300</v>
      </c>
      <c r="B222" s="6">
        <v>1159</v>
      </c>
      <c r="C222" s="6">
        <v>1726</v>
      </c>
      <c r="D222" s="6">
        <v>2034</v>
      </c>
      <c r="E222" s="6">
        <v>2272</v>
      </c>
      <c r="F222" s="6">
        <v>2499</v>
      </c>
      <c r="G222" s="6">
        <v>2717</v>
      </c>
    </row>
    <row r="223" spans="1:7" x14ac:dyDescent="0.25">
      <c r="A223" s="6">
        <v>11350</v>
      </c>
      <c r="B223" s="6">
        <v>1162</v>
      </c>
      <c r="C223" s="6">
        <v>1730</v>
      </c>
      <c r="D223" s="6">
        <v>2038</v>
      </c>
      <c r="E223" s="6">
        <v>2276</v>
      </c>
      <c r="F223" s="6">
        <v>2504</v>
      </c>
      <c r="G223" s="6">
        <v>2722</v>
      </c>
    </row>
    <row r="224" spans="1:7" x14ac:dyDescent="0.25">
      <c r="A224" s="6">
        <v>11400</v>
      </c>
      <c r="B224" s="6">
        <v>1165</v>
      </c>
      <c r="C224" s="6">
        <v>1733</v>
      </c>
      <c r="D224" s="6">
        <v>2042</v>
      </c>
      <c r="E224" s="6">
        <v>2281</v>
      </c>
      <c r="F224" s="6">
        <v>2509</v>
      </c>
      <c r="G224" s="6">
        <v>2727</v>
      </c>
    </row>
    <row r="225" spans="1:7" x14ac:dyDescent="0.25">
      <c r="A225" s="6">
        <v>11450</v>
      </c>
      <c r="B225" s="6">
        <v>1168</v>
      </c>
      <c r="C225" s="6">
        <v>1737</v>
      </c>
      <c r="D225" s="6">
        <v>2046</v>
      </c>
      <c r="E225" s="6">
        <v>2285</v>
      </c>
      <c r="F225" s="6">
        <v>2514</v>
      </c>
      <c r="G225" s="6">
        <v>2733</v>
      </c>
    </row>
    <row r="226" spans="1:7" x14ac:dyDescent="0.25">
      <c r="A226" s="6">
        <v>11500</v>
      </c>
      <c r="B226" s="6">
        <v>1171</v>
      </c>
      <c r="C226" s="6">
        <v>1741</v>
      </c>
      <c r="D226" s="6">
        <v>2050</v>
      </c>
      <c r="E226" s="6">
        <v>2290</v>
      </c>
      <c r="F226" s="6">
        <v>2519</v>
      </c>
      <c r="G226" s="6">
        <v>2738</v>
      </c>
    </row>
    <row r="227" spans="1:7" x14ac:dyDescent="0.25">
      <c r="A227" s="6">
        <v>11550</v>
      </c>
      <c r="B227" s="6">
        <v>1173</v>
      </c>
      <c r="C227" s="6">
        <v>1745</v>
      </c>
      <c r="D227" s="6">
        <v>2054</v>
      </c>
      <c r="E227" s="6">
        <v>2294</v>
      </c>
      <c r="F227" s="6">
        <v>2524</v>
      </c>
      <c r="G227" s="6">
        <v>2743</v>
      </c>
    </row>
    <row r="228" spans="1:7" x14ac:dyDescent="0.25">
      <c r="A228" s="6">
        <v>11600</v>
      </c>
      <c r="B228" s="6">
        <v>1176</v>
      </c>
      <c r="C228" s="6">
        <v>1749</v>
      </c>
      <c r="D228" s="6">
        <v>2058</v>
      </c>
      <c r="E228" s="6">
        <v>2299</v>
      </c>
      <c r="F228" s="6">
        <v>2529</v>
      </c>
      <c r="G228" s="6">
        <v>2749</v>
      </c>
    </row>
    <row r="229" spans="1:7" x14ac:dyDescent="0.25">
      <c r="A229" s="6">
        <v>11650</v>
      </c>
      <c r="B229" s="6">
        <v>1179</v>
      </c>
      <c r="C229" s="6">
        <v>1752</v>
      </c>
      <c r="D229" s="6">
        <v>2062</v>
      </c>
      <c r="E229" s="6">
        <v>2303</v>
      </c>
      <c r="F229" s="6">
        <v>2534</v>
      </c>
      <c r="G229" s="6">
        <v>2754</v>
      </c>
    </row>
    <row r="230" spans="1:7" x14ac:dyDescent="0.25">
      <c r="A230" s="6">
        <v>11700</v>
      </c>
      <c r="B230" s="6">
        <v>1182</v>
      </c>
      <c r="C230" s="6">
        <v>1756</v>
      </c>
      <c r="D230" s="6">
        <v>2066</v>
      </c>
      <c r="E230" s="6">
        <v>2308</v>
      </c>
      <c r="F230" s="6">
        <v>2538</v>
      </c>
      <c r="G230" s="6">
        <v>2759</v>
      </c>
    </row>
    <row r="231" spans="1:7" x14ac:dyDescent="0.25">
      <c r="A231" s="6">
        <v>11750</v>
      </c>
      <c r="B231" s="6">
        <v>1185</v>
      </c>
      <c r="C231" s="6">
        <v>1760</v>
      </c>
      <c r="D231" s="6">
        <v>2070</v>
      </c>
      <c r="E231" s="6">
        <v>2312</v>
      </c>
      <c r="F231" s="6">
        <v>2543</v>
      </c>
      <c r="G231" s="6">
        <v>2765</v>
      </c>
    </row>
    <row r="232" spans="1:7" x14ac:dyDescent="0.25">
      <c r="A232" s="6">
        <v>11800</v>
      </c>
      <c r="B232" s="6">
        <v>1187</v>
      </c>
      <c r="C232" s="6">
        <v>1764</v>
      </c>
      <c r="D232" s="6">
        <v>2074</v>
      </c>
      <c r="E232" s="6">
        <v>2317</v>
      </c>
      <c r="F232" s="6">
        <v>2548</v>
      </c>
      <c r="G232" s="6">
        <v>2770</v>
      </c>
    </row>
    <row r="233" spans="1:7" x14ac:dyDescent="0.25">
      <c r="A233" s="6">
        <v>11850</v>
      </c>
      <c r="B233" s="6">
        <v>1190</v>
      </c>
      <c r="C233" s="6">
        <v>1768</v>
      </c>
      <c r="D233" s="6">
        <v>2078</v>
      </c>
      <c r="E233" s="6">
        <v>2321</v>
      </c>
      <c r="F233" s="6">
        <v>2553</v>
      </c>
      <c r="G233" s="6">
        <v>2775</v>
      </c>
    </row>
    <row r="234" spans="1:7" x14ac:dyDescent="0.25">
      <c r="A234" s="6">
        <v>11900</v>
      </c>
      <c r="B234" s="6">
        <v>1193</v>
      </c>
      <c r="C234" s="6">
        <v>1771</v>
      </c>
      <c r="D234" s="6">
        <v>2082</v>
      </c>
      <c r="E234" s="6">
        <v>2326</v>
      </c>
      <c r="F234" s="6">
        <v>2558</v>
      </c>
      <c r="G234" s="6">
        <v>2781</v>
      </c>
    </row>
    <row r="235" spans="1:7" x14ac:dyDescent="0.25">
      <c r="A235" s="6">
        <v>11950</v>
      </c>
      <c r="B235" s="6">
        <v>1196</v>
      </c>
      <c r="C235" s="6">
        <v>1775</v>
      </c>
      <c r="D235" s="6">
        <v>2086</v>
      </c>
      <c r="E235" s="6">
        <v>2330</v>
      </c>
      <c r="F235" s="6">
        <v>2563</v>
      </c>
      <c r="G235" s="6">
        <v>2786</v>
      </c>
    </row>
    <row r="236" spans="1:7" x14ac:dyDescent="0.25">
      <c r="A236" s="6">
        <v>12000</v>
      </c>
      <c r="B236" s="6">
        <v>1199</v>
      </c>
      <c r="C236" s="6">
        <v>1779</v>
      </c>
      <c r="D236" s="6">
        <v>2090</v>
      </c>
      <c r="E236" s="6">
        <v>2335</v>
      </c>
      <c r="F236" s="6">
        <v>2568</v>
      </c>
      <c r="G236" s="6">
        <v>2791</v>
      </c>
    </row>
    <row r="237" spans="1:7" x14ac:dyDescent="0.25">
      <c r="A237" s="6">
        <v>12050</v>
      </c>
      <c r="B237" s="6">
        <v>1201</v>
      </c>
      <c r="C237" s="6">
        <v>1783</v>
      </c>
      <c r="D237" s="6">
        <v>2094</v>
      </c>
      <c r="E237" s="6">
        <v>2339</v>
      </c>
      <c r="F237" s="6">
        <v>2573</v>
      </c>
      <c r="G237" s="6">
        <v>2797</v>
      </c>
    </row>
    <row r="238" spans="1:7" x14ac:dyDescent="0.25">
      <c r="A238" s="6">
        <v>12100</v>
      </c>
      <c r="B238" s="6">
        <v>1204</v>
      </c>
      <c r="C238" s="6">
        <v>1787</v>
      </c>
      <c r="D238" s="6">
        <v>2098</v>
      </c>
      <c r="E238" s="6">
        <v>2344</v>
      </c>
      <c r="F238" s="6">
        <v>2578</v>
      </c>
      <c r="G238" s="6">
        <v>2802</v>
      </c>
    </row>
    <row r="239" spans="1:7" x14ac:dyDescent="0.25">
      <c r="A239" s="6">
        <v>12150</v>
      </c>
      <c r="B239" s="6">
        <v>1207</v>
      </c>
      <c r="C239" s="6">
        <v>1790</v>
      </c>
      <c r="D239" s="6">
        <v>2102</v>
      </c>
      <c r="E239" s="6">
        <v>2348</v>
      </c>
      <c r="F239" s="6">
        <v>2583</v>
      </c>
      <c r="G239" s="6">
        <v>2808</v>
      </c>
    </row>
    <row r="240" spans="1:7" x14ac:dyDescent="0.25">
      <c r="A240" s="6">
        <v>12200</v>
      </c>
      <c r="B240" s="6">
        <v>1210</v>
      </c>
      <c r="C240" s="6">
        <v>1795</v>
      </c>
      <c r="D240" s="6">
        <v>2107</v>
      </c>
      <c r="E240" s="6">
        <v>2354</v>
      </c>
      <c r="F240" s="6">
        <v>2589</v>
      </c>
      <c r="G240" s="6">
        <v>2815</v>
      </c>
    </row>
    <row r="241" spans="1:7" x14ac:dyDescent="0.25">
      <c r="A241" s="6">
        <v>12250</v>
      </c>
      <c r="B241" s="6">
        <v>1213</v>
      </c>
      <c r="C241" s="6">
        <v>1800</v>
      </c>
      <c r="D241" s="6">
        <v>2113</v>
      </c>
      <c r="E241" s="6">
        <v>2360</v>
      </c>
      <c r="F241" s="6">
        <v>2596</v>
      </c>
      <c r="G241" s="6">
        <v>2822</v>
      </c>
    </row>
    <row r="242" spans="1:7" x14ac:dyDescent="0.25">
      <c r="A242" s="6">
        <v>12300</v>
      </c>
      <c r="B242" s="6">
        <v>1216</v>
      </c>
      <c r="C242" s="6">
        <v>1804</v>
      </c>
      <c r="D242" s="6">
        <v>2118</v>
      </c>
      <c r="E242" s="6">
        <v>2366</v>
      </c>
      <c r="F242" s="6">
        <v>2603</v>
      </c>
      <c r="G242" s="6">
        <v>2829</v>
      </c>
    </row>
    <row r="243" spans="1:7" x14ac:dyDescent="0.25">
      <c r="A243" s="6">
        <v>12350</v>
      </c>
      <c r="B243" s="6">
        <v>1220</v>
      </c>
      <c r="C243" s="6">
        <v>1809</v>
      </c>
      <c r="D243" s="6">
        <v>2124</v>
      </c>
      <c r="E243" s="6">
        <v>2372</v>
      </c>
      <c r="F243" s="6">
        <v>2610</v>
      </c>
      <c r="G243" s="6">
        <v>2837</v>
      </c>
    </row>
    <row r="244" spans="1:7" x14ac:dyDescent="0.25">
      <c r="A244" s="6">
        <v>12400</v>
      </c>
      <c r="B244" s="6">
        <v>1223</v>
      </c>
      <c r="C244" s="6">
        <v>1814</v>
      </c>
      <c r="D244" s="6">
        <v>2129</v>
      </c>
      <c r="E244" s="6">
        <v>2378</v>
      </c>
      <c r="F244" s="6">
        <v>2616</v>
      </c>
      <c r="G244" s="6">
        <v>2844</v>
      </c>
    </row>
    <row r="245" spans="1:7" x14ac:dyDescent="0.25">
      <c r="A245" s="6">
        <v>12450</v>
      </c>
      <c r="B245" s="6">
        <v>1226</v>
      </c>
      <c r="C245" s="6">
        <v>1818</v>
      </c>
      <c r="D245" s="6">
        <v>2135</v>
      </c>
      <c r="E245" s="6">
        <v>2384</v>
      </c>
      <c r="F245" s="6">
        <v>2623</v>
      </c>
      <c r="G245" s="6">
        <v>2851</v>
      </c>
    </row>
    <row r="246" spans="1:7" x14ac:dyDescent="0.25">
      <c r="A246" s="6">
        <v>12500</v>
      </c>
      <c r="B246" s="6">
        <v>1229</v>
      </c>
      <c r="C246" s="6">
        <v>1823</v>
      </c>
      <c r="D246" s="6">
        <v>2140</v>
      </c>
      <c r="E246" s="6">
        <v>2391</v>
      </c>
      <c r="F246" s="6">
        <v>2630</v>
      </c>
      <c r="G246" s="6">
        <v>2858</v>
      </c>
    </row>
    <row r="247" spans="1:7" x14ac:dyDescent="0.25">
      <c r="A247" s="6">
        <v>12550</v>
      </c>
      <c r="B247" s="6">
        <v>1232</v>
      </c>
      <c r="C247" s="6">
        <v>1828</v>
      </c>
      <c r="D247" s="6">
        <v>2146</v>
      </c>
      <c r="E247" s="6">
        <v>2397</v>
      </c>
      <c r="F247" s="6">
        <v>2636</v>
      </c>
      <c r="G247" s="6">
        <v>2866</v>
      </c>
    </row>
    <row r="248" spans="1:7" x14ac:dyDescent="0.25">
      <c r="A248" s="6">
        <v>12600</v>
      </c>
      <c r="B248" s="6">
        <v>1235</v>
      </c>
      <c r="C248" s="6">
        <v>1832</v>
      </c>
      <c r="D248" s="6">
        <v>2151</v>
      </c>
      <c r="E248" s="6">
        <v>2403</v>
      </c>
      <c r="F248" s="6">
        <v>2643</v>
      </c>
      <c r="G248" s="6">
        <v>2873</v>
      </c>
    </row>
    <row r="249" spans="1:7" x14ac:dyDescent="0.25">
      <c r="A249" s="6">
        <v>12650</v>
      </c>
      <c r="B249" s="6">
        <v>1239</v>
      </c>
      <c r="C249" s="6">
        <v>1837</v>
      </c>
      <c r="D249" s="6">
        <v>2157</v>
      </c>
      <c r="E249" s="6">
        <v>2409</v>
      </c>
      <c r="F249" s="6">
        <v>2650</v>
      </c>
      <c r="G249" s="6">
        <v>2880</v>
      </c>
    </row>
    <row r="250" spans="1:7" x14ac:dyDescent="0.25">
      <c r="A250" s="6">
        <v>12700</v>
      </c>
      <c r="B250" s="6">
        <v>1242</v>
      </c>
      <c r="C250" s="6">
        <v>1842</v>
      </c>
      <c r="D250" s="6">
        <v>2162</v>
      </c>
      <c r="E250" s="6">
        <v>2415</v>
      </c>
      <c r="F250" s="6">
        <v>2657</v>
      </c>
      <c r="G250" s="6">
        <v>2888</v>
      </c>
    </row>
    <row r="251" spans="1:7" x14ac:dyDescent="0.25">
      <c r="A251" s="6">
        <v>12750</v>
      </c>
      <c r="B251" s="6">
        <v>1245</v>
      </c>
      <c r="C251" s="6">
        <v>1846</v>
      </c>
      <c r="D251" s="6">
        <v>2168</v>
      </c>
      <c r="E251" s="6">
        <v>2421</v>
      </c>
      <c r="F251" s="6">
        <v>2663</v>
      </c>
      <c r="G251" s="6">
        <v>2895</v>
      </c>
    </row>
    <row r="252" spans="1:7" x14ac:dyDescent="0.25">
      <c r="A252" s="6">
        <v>12800</v>
      </c>
      <c r="B252" s="6">
        <v>1248</v>
      </c>
      <c r="C252" s="6">
        <v>1851</v>
      </c>
      <c r="D252" s="6">
        <v>2173</v>
      </c>
      <c r="E252" s="6">
        <v>2427</v>
      </c>
      <c r="F252" s="6">
        <v>2670</v>
      </c>
      <c r="G252" s="6">
        <v>2902</v>
      </c>
    </row>
    <row r="253" spans="1:7" x14ac:dyDescent="0.25">
      <c r="A253" s="6">
        <v>12850</v>
      </c>
      <c r="B253" s="6">
        <v>1251</v>
      </c>
      <c r="C253" s="6">
        <v>1856</v>
      </c>
      <c r="D253" s="6">
        <v>2178</v>
      </c>
      <c r="E253" s="6">
        <v>2433</v>
      </c>
      <c r="F253" s="6">
        <v>2677</v>
      </c>
      <c r="G253" s="6">
        <v>2910</v>
      </c>
    </row>
    <row r="254" spans="1:7" x14ac:dyDescent="0.25">
      <c r="A254" s="6">
        <v>12900</v>
      </c>
      <c r="B254" s="6">
        <v>1254</v>
      </c>
      <c r="C254" s="6">
        <v>1860</v>
      </c>
      <c r="D254" s="6">
        <v>2184</v>
      </c>
      <c r="E254" s="6">
        <v>2439</v>
      </c>
      <c r="F254" s="6">
        <v>2683</v>
      </c>
      <c r="G254" s="6">
        <v>2917</v>
      </c>
    </row>
    <row r="255" spans="1:7" x14ac:dyDescent="0.25">
      <c r="A255" s="6">
        <v>12950</v>
      </c>
      <c r="B255" s="6">
        <v>1257</v>
      </c>
      <c r="C255" s="6">
        <v>1865</v>
      </c>
      <c r="D255" s="6">
        <v>2189</v>
      </c>
      <c r="E255" s="6">
        <v>2446</v>
      </c>
      <c r="F255" s="6">
        <v>2690</v>
      </c>
      <c r="G255" s="6">
        <v>2924</v>
      </c>
    </row>
    <row r="256" spans="1:7" x14ac:dyDescent="0.25">
      <c r="A256" s="6">
        <v>13000</v>
      </c>
      <c r="B256" s="6">
        <v>1261</v>
      </c>
      <c r="C256" s="6">
        <v>1870</v>
      </c>
      <c r="D256" s="6">
        <v>2195</v>
      </c>
      <c r="E256" s="6">
        <v>2452</v>
      </c>
      <c r="F256" s="6">
        <v>2697</v>
      </c>
      <c r="G256" s="6">
        <v>2931</v>
      </c>
    </row>
    <row r="257" spans="1:7" x14ac:dyDescent="0.25">
      <c r="A257" s="6">
        <v>13050</v>
      </c>
      <c r="B257" s="6">
        <v>1264</v>
      </c>
      <c r="C257" s="6">
        <v>1874</v>
      </c>
      <c r="D257" s="6">
        <v>2200</v>
      </c>
      <c r="E257" s="6">
        <v>2458</v>
      </c>
      <c r="F257" s="6">
        <v>2704</v>
      </c>
      <c r="G257" s="6">
        <v>2939</v>
      </c>
    </row>
    <row r="258" spans="1:7" x14ac:dyDescent="0.25">
      <c r="A258" s="6">
        <v>13100</v>
      </c>
      <c r="B258" s="6">
        <v>1267</v>
      </c>
      <c r="C258" s="6">
        <v>1879</v>
      </c>
      <c r="D258" s="6">
        <v>2206</v>
      </c>
      <c r="E258" s="6">
        <v>2464</v>
      </c>
      <c r="F258" s="6">
        <v>2710</v>
      </c>
      <c r="G258" s="6">
        <v>2946</v>
      </c>
    </row>
    <row r="259" spans="1:7" x14ac:dyDescent="0.25">
      <c r="A259" s="6">
        <v>13150</v>
      </c>
      <c r="B259" s="6">
        <v>1270</v>
      </c>
      <c r="C259" s="6">
        <v>1884</v>
      </c>
      <c r="D259" s="6">
        <v>2211</v>
      </c>
      <c r="E259" s="6">
        <v>2470</v>
      </c>
      <c r="F259" s="6">
        <v>2717</v>
      </c>
      <c r="G259" s="6">
        <v>2953</v>
      </c>
    </row>
    <row r="260" spans="1:7" x14ac:dyDescent="0.25">
      <c r="A260" s="6">
        <v>13200</v>
      </c>
      <c r="B260" s="6">
        <v>1273</v>
      </c>
      <c r="C260" s="6">
        <v>1888</v>
      </c>
      <c r="D260" s="6">
        <v>2217</v>
      </c>
      <c r="E260" s="6">
        <v>2476</v>
      </c>
      <c r="F260" s="6">
        <v>2724</v>
      </c>
      <c r="G260" s="6">
        <v>2961</v>
      </c>
    </row>
    <row r="261" spans="1:7" x14ac:dyDescent="0.25">
      <c r="A261" s="6">
        <v>13250</v>
      </c>
      <c r="B261" s="6">
        <v>1276</v>
      </c>
      <c r="C261" s="6">
        <v>1893</v>
      </c>
      <c r="D261" s="6">
        <v>2222</v>
      </c>
      <c r="E261" s="6">
        <v>2482</v>
      </c>
      <c r="F261" s="6">
        <v>2730</v>
      </c>
      <c r="G261" s="6">
        <v>2968</v>
      </c>
    </row>
    <row r="262" spans="1:7" x14ac:dyDescent="0.25">
      <c r="A262" s="6">
        <v>13300</v>
      </c>
      <c r="B262" s="6">
        <v>1279</v>
      </c>
      <c r="C262" s="6">
        <v>1898</v>
      </c>
      <c r="D262" s="6">
        <v>2228</v>
      </c>
      <c r="E262" s="6">
        <v>2488</v>
      </c>
      <c r="F262" s="6">
        <v>2737</v>
      </c>
      <c r="G262" s="6">
        <v>2975</v>
      </c>
    </row>
    <row r="263" spans="1:7" x14ac:dyDescent="0.25">
      <c r="A263" s="6">
        <v>13350</v>
      </c>
      <c r="B263" s="6">
        <v>1283</v>
      </c>
      <c r="C263" s="6">
        <v>1902</v>
      </c>
      <c r="D263" s="6">
        <v>2233</v>
      </c>
      <c r="E263" s="6">
        <v>2494</v>
      </c>
      <c r="F263" s="6">
        <v>2744</v>
      </c>
      <c r="G263" s="6">
        <v>2983</v>
      </c>
    </row>
    <row r="264" spans="1:7" x14ac:dyDescent="0.25">
      <c r="A264" s="6">
        <v>13400</v>
      </c>
      <c r="B264" s="6">
        <v>1286</v>
      </c>
      <c r="C264" s="6">
        <v>1907</v>
      </c>
      <c r="D264" s="6">
        <v>2239</v>
      </c>
      <c r="E264" s="6">
        <v>2501</v>
      </c>
      <c r="F264" s="6">
        <v>2751</v>
      </c>
      <c r="G264" s="6">
        <v>2990</v>
      </c>
    </row>
    <row r="265" spans="1:7" x14ac:dyDescent="0.25">
      <c r="A265" s="6">
        <v>13450</v>
      </c>
      <c r="B265" s="6">
        <v>1289</v>
      </c>
      <c r="C265" s="6">
        <v>1912</v>
      </c>
      <c r="D265" s="6">
        <v>2244</v>
      </c>
      <c r="E265" s="6">
        <v>2507</v>
      </c>
      <c r="F265" s="6">
        <v>2757</v>
      </c>
      <c r="G265" s="6">
        <v>2997</v>
      </c>
    </row>
    <row r="266" spans="1:7" x14ac:dyDescent="0.25">
      <c r="A266" s="6">
        <v>13500</v>
      </c>
      <c r="B266" s="6">
        <v>1292</v>
      </c>
      <c r="C266" s="6">
        <v>1916</v>
      </c>
      <c r="D266" s="6">
        <v>2250</v>
      </c>
      <c r="E266" s="6">
        <v>2513</v>
      </c>
      <c r="F266" s="6">
        <v>2764</v>
      </c>
      <c r="G266" s="6">
        <v>3005</v>
      </c>
    </row>
    <row r="267" spans="1:7" x14ac:dyDescent="0.25">
      <c r="A267" s="6">
        <v>13550</v>
      </c>
      <c r="B267" s="6">
        <v>1295</v>
      </c>
      <c r="C267" s="6">
        <v>1921</v>
      </c>
      <c r="D267" s="6">
        <v>2256</v>
      </c>
      <c r="E267" s="6">
        <v>2520</v>
      </c>
      <c r="F267" s="6">
        <v>2772</v>
      </c>
      <c r="G267" s="6">
        <v>3013</v>
      </c>
    </row>
    <row r="268" spans="1:7" x14ac:dyDescent="0.25">
      <c r="A268" s="6">
        <v>13600</v>
      </c>
      <c r="B268" s="6">
        <v>1297</v>
      </c>
      <c r="C268" s="6">
        <v>1925</v>
      </c>
      <c r="D268" s="6">
        <v>2262</v>
      </c>
      <c r="E268" s="6">
        <v>2526</v>
      </c>
      <c r="F268" s="6">
        <v>2779</v>
      </c>
      <c r="G268" s="6">
        <v>3021</v>
      </c>
    </row>
    <row r="269" spans="1:7" x14ac:dyDescent="0.25">
      <c r="A269" s="6">
        <v>13650</v>
      </c>
      <c r="B269" s="6">
        <v>1300</v>
      </c>
      <c r="C269" s="6">
        <v>1930</v>
      </c>
      <c r="D269" s="6">
        <v>2268</v>
      </c>
      <c r="E269" s="6">
        <v>2533</v>
      </c>
      <c r="F269" s="6">
        <v>2786</v>
      </c>
      <c r="G269" s="6">
        <v>3029</v>
      </c>
    </row>
    <row r="270" spans="1:7" x14ac:dyDescent="0.25">
      <c r="A270" s="6">
        <v>13700</v>
      </c>
      <c r="B270" s="6">
        <v>1303</v>
      </c>
      <c r="C270" s="6">
        <v>1935</v>
      </c>
      <c r="D270" s="6">
        <v>2274</v>
      </c>
      <c r="E270" s="6">
        <v>2540</v>
      </c>
      <c r="F270" s="6">
        <v>2794</v>
      </c>
      <c r="G270" s="6">
        <v>3037</v>
      </c>
    </row>
    <row r="271" spans="1:7" x14ac:dyDescent="0.25">
      <c r="A271" s="6">
        <v>13750</v>
      </c>
      <c r="B271" s="6">
        <v>1306</v>
      </c>
      <c r="C271" s="6">
        <v>1939</v>
      </c>
      <c r="D271" s="6">
        <v>2280</v>
      </c>
      <c r="E271" s="6">
        <v>2546</v>
      </c>
      <c r="F271" s="6">
        <v>2801</v>
      </c>
      <c r="G271" s="6">
        <v>3045</v>
      </c>
    </row>
    <row r="272" spans="1:7" x14ac:dyDescent="0.25">
      <c r="A272" s="6">
        <v>13800</v>
      </c>
      <c r="B272" s="6">
        <v>1308</v>
      </c>
      <c r="C272" s="6">
        <v>1944</v>
      </c>
      <c r="D272" s="6">
        <v>2286</v>
      </c>
      <c r="E272" s="6">
        <v>2553</v>
      </c>
      <c r="F272" s="6">
        <v>2808</v>
      </c>
      <c r="G272" s="6">
        <v>3053</v>
      </c>
    </row>
    <row r="273" spans="1:7" x14ac:dyDescent="0.25">
      <c r="A273" s="6">
        <v>13850</v>
      </c>
      <c r="B273" s="6">
        <v>1311</v>
      </c>
      <c r="C273" s="6">
        <v>1948</v>
      </c>
      <c r="D273" s="6">
        <v>2292</v>
      </c>
      <c r="E273" s="6">
        <v>2560</v>
      </c>
      <c r="F273" s="6">
        <v>2816</v>
      </c>
      <c r="G273" s="6">
        <v>3061</v>
      </c>
    </row>
    <row r="274" spans="1:7" x14ac:dyDescent="0.25">
      <c r="A274" s="6">
        <v>13900</v>
      </c>
      <c r="B274" s="6">
        <v>1314</v>
      </c>
      <c r="C274" s="6">
        <v>1953</v>
      </c>
      <c r="D274" s="6">
        <v>2298</v>
      </c>
      <c r="E274" s="6">
        <v>2566</v>
      </c>
      <c r="F274" s="6">
        <v>2823</v>
      </c>
      <c r="G274" s="6">
        <v>3069</v>
      </c>
    </row>
    <row r="275" spans="1:7" x14ac:dyDescent="0.25">
      <c r="A275" s="6">
        <v>13950</v>
      </c>
      <c r="B275" s="6">
        <v>1317</v>
      </c>
      <c r="C275" s="6">
        <v>1957</v>
      </c>
      <c r="D275" s="6">
        <v>2304</v>
      </c>
      <c r="E275" s="6">
        <v>2573</v>
      </c>
      <c r="F275" s="6">
        <v>2830</v>
      </c>
      <c r="G275" s="6">
        <v>3077</v>
      </c>
    </row>
    <row r="276" spans="1:7" x14ac:dyDescent="0.25">
      <c r="A276" s="6">
        <v>14000</v>
      </c>
      <c r="B276" s="6">
        <v>1320</v>
      </c>
      <c r="C276" s="6">
        <v>1962</v>
      </c>
      <c r="D276" s="6">
        <v>2310</v>
      </c>
      <c r="E276" s="6">
        <v>2580</v>
      </c>
      <c r="F276" s="6">
        <v>2838</v>
      </c>
      <c r="G276" s="6">
        <v>3085</v>
      </c>
    </row>
    <row r="277" spans="1:7" x14ac:dyDescent="0.25">
      <c r="A277" s="6">
        <v>14050</v>
      </c>
      <c r="B277" s="6">
        <v>1322</v>
      </c>
      <c r="C277" s="6">
        <v>1967</v>
      </c>
      <c r="D277" s="6">
        <v>2316</v>
      </c>
      <c r="E277" s="6">
        <v>2586</v>
      </c>
      <c r="F277" s="6">
        <v>2845</v>
      </c>
      <c r="G277" s="6">
        <v>3093</v>
      </c>
    </row>
    <row r="278" spans="1:7" x14ac:dyDescent="0.25">
      <c r="A278" s="6">
        <v>14100</v>
      </c>
      <c r="B278" s="6">
        <v>1325</v>
      </c>
      <c r="C278" s="6">
        <v>1971</v>
      </c>
      <c r="D278" s="6">
        <v>2322</v>
      </c>
      <c r="E278" s="6">
        <v>2593</v>
      </c>
      <c r="F278" s="6">
        <v>2852</v>
      </c>
      <c r="G278" s="6">
        <v>3101</v>
      </c>
    </row>
    <row r="279" spans="1:7" x14ac:dyDescent="0.25">
      <c r="A279" s="6">
        <v>14150</v>
      </c>
      <c r="B279" s="6">
        <v>1328</v>
      </c>
      <c r="C279" s="6">
        <v>1976</v>
      </c>
      <c r="D279" s="6">
        <v>2328</v>
      </c>
      <c r="E279" s="6">
        <v>2600</v>
      </c>
      <c r="F279" s="6">
        <v>2860</v>
      </c>
      <c r="G279" s="6">
        <v>3109</v>
      </c>
    </row>
    <row r="280" spans="1:7" x14ac:dyDescent="0.25">
      <c r="A280" s="6">
        <v>14200</v>
      </c>
      <c r="B280" s="6">
        <v>1331</v>
      </c>
      <c r="C280" s="6">
        <v>1980</v>
      </c>
      <c r="D280" s="6">
        <v>2333</v>
      </c>
      <c r="E280" s="6">
        <v>2607</v>
      </c>
      <c r="F280" s="6">
        <v>2867</v>
      </c>
      <c r="G280" s="6">
        <v>3117</v>
      </c>
    </row>
    <row r="281" spans="1:7" x14ac:dyDescent="0.25">
      <c r="A281" s="6">
        <v>14250</v>
      </c>
      <c r="B281" s="6">
        <v>1334</v>
      </c>
      <c r="C281" s="6">
        <v>1985</v>
      </c>
      <c r="D281" s="6">
        <v>2339</v>
      </c>
      <c r="E281" s="6">
        <v>2613</v>
      </c>
      <c r="F281" s="6">
        <v>2875</v>
      </c>
      <c r="G281" s="6">
        <v>3125</v>
      </c>
    </row>
    <row r="282" spans="1:7" x14ac:dyDescent="0.25">
      <c r="A282" s="6">
        <v>14300</v>
      </c>
      <c r="B282" s="6">
        <v>1336</v>
      </c>
      <c r="C282" s="6">
        <v>1990</v>
      </c>
      <c r="D282" s="6">
        <v>2345</v>
      </c>
      <c r="E282" s="6">
        <v>2620</v>
      </c>
      <c r="F282" s="6">
        <v>2882</v>
      </c>
      <c r="G282" s="6">
        <v>3133</v>
      </c>
    </row>
    <row r="283" spans="1:7" x14ac:dyDescent="0.25">
      <c r="A283" s="6">
        <v>14350</v>
      </c>
      <c r="B283" s="6">
        <v>1339</v>
      </c>
      <c r="C283" s="6">
        <v>1994</v>
      </c>
      <c r="D283" s="6">
        <v>2351</v>
      </c>
      <c r="E283" s="6">
        <v>2627</v>
      </c>
      <c r="F283" s="6">
        <v>2889</v>
      </c>
      <c r="G283" s="6">
        <v>3141</v>
      </c>
    </row>
    <row r="284" spans="1:7" x14ac:dyDescent="0.25">
      <c r="A284" s="6">
        <v>14400</v>
      </c>
      <c r="B284" s="6">
        <v>1342</v>
      </c>
      <c r="C284" s="6">
        <v>1999</v>
      </c>
      <c r="D284" s="6">
        <v>2357</v>
      </c>
      <c r="E284" s="6">
        <v>2633</v>
      </c>
      <c r="F284" s="6">
        <v>2897</v>
      </c>
      <c r="G284" s="6">
        <v>3149</v>
      </c>
    </row>
    <row r="285" spans="1:7" x14ac:dyDescent="0.25">
      <c r="A285" s="6">
        <v>14450</v>
      </c>
      <c r="B285" s="6">
        <v>1345</v>
      </c>
      <c r="C285" s="6">
        <v>2003</v>
      </c>
      <c r="D285" s="6">
        <v>2363</v>
      </c>
      <c r="E285" s="6">
        <v>2640</v>
      </c>
      <c r="F285" s="6">
        <v>2904</v>
      </c>
      <c r="G285" s="6">
        <v>3157</v>
      </c>
    </row>
    <row r="286" spans="1:7" x14ac:dyDescent="0.25">
      <c r="A286" s="6">
        <v>14500</v>
      </c>
      <c r="B286" s="6">
        <v>1347</v>
      </c>
      <c r="C286" s="6">
        <v>2008</v>
      </c>
      <c r="D286" s="6">
        <v>2369</v>
      </c>
      <c r="E286" s="6">
        <v>2647</v>
      </c>
      <c r="F286" s="6">
        <v>2911</v>
      </c>
      <c r="G286" s="6">
        <v>3164</v>
      </c>
    </row>
    <row r="287" spans="1:7" x14ac:dyDescent="0.25">
      <c r="A287" s="6">
        <v>14550</v>
      </c>
      <c r="B287" s="6">
        <v>1350</v>
      </c>
      <c r="C287" s="6">
        <v>2013</v>
      </c>
      <c r="D287" s="6">
        <v>2375</v>
      </c>
      <c r="E287" s="6">
        <v>2653</v>
      </c>
      <c r="F287" s="6">
        <v>2919</v>
      </c>
      <c r="G287" s="6">
        <v>3172</v>
      </c>
    </row>
    <row r="288" spans="1:7" x14ac:dyDescent="0.25">
      <c r="A288" s="6">
        <v>14600</v>
      </c>
      <c r="B288" s="6">
        <v>1353</v>
      </c>
      <c r="C288" s="6">
        <v>2017</v>
      </c>
      <c r="D288" s="6">
        <v>2381</v>
      </c>
      <c r="E288" s="6">
        <v>2660</v>
      </c>
      <c r="F288" s="6">
        <v>2926</v>
      </c>
      <c r="G288" s="6">
        <v>3180</v>
      </c>
    </row>
    <row r="289" spans="1:7" x14ac:dyDescent="0.25">
      <c r="A289" s="6">
        <v>14650</v>
      </c>
      <c r="B289" s="6">
        <v>1356</v>
      </c>
      <c r="C289" s="6">
        <v>2022</v>
      </c>
      <c r="D289" s="6">
        <v>2387</v>
      </c>
      <c r="E289" s="6">
        <v>2667</v>
      </c>
      <c r="F289" s="6">
        <v>2933</v>
      </c>
      <c r="G289" s="6">
        <v>3188</v>
      </c>
    </row>
    <row r="290" spans="1:7" x14ac:dyDescent="0.25">
      <c r="A290" s="6">
        <v>14700</v>
      </c>
      <c r="B290" s="6">
        <v>1359</v>
      </c>
      <c r="C290" s="6">
        <v>2026</v>
      </c>
      <c r="D290" s="6">
        <v>2393</v>
      </c>
      <c r="E290" s="6">
        <v>2673</v>
      </c>
      <c r="F290" s="6">
        <v>2941</v>
      </c>
      <c r="G290" s="6">
        <v>3196</v>
      </c>
    </row>
    <row r="291" spans="1:7" x14ac:dyDescent="0.25">
      <c r="A291" s="6">
        <v>14750</v>
      </c>
      <c r="B291" s="6">
        <v>1361</v>
      </c>
      <c r="C291" s="6">
        <v>2031</v>
      </c>
      <c r="D291" s="6">
        <v>2399</v>
      </c>
      <c r="E291" s="6">
        <v>2680</v>
      </c>
      <c r="F291" s="6">
        <v>2948</v>
      </c>
      <c r="G291" s="6">
        <v>3204</v>
      </c>
    </row>
    <row r="292" spans="1:7" x14ac:dyDescent="0.25">
      <c r="A292" s="6">
        <v>14800</v>
      </c>
      <c r="B292" s="6">
        <v>1364</v>
      </c>
      <c r="C292" s="6">
        <v>2036</v>
      </c>
      <c r="D292" s="6">
        <v>2405</v>
      </c>
      <c r="E292" s="6">
        <v>2686</v>
      </c>
      <c r="F292" s="6">
        <v>2955</v>
      </c>
      <c r="G292" s="6">
        <v>3212</v>
      </c>
    </row>
    <row r="293" spans="1:7" x14ac:dyDescent="0.25">
      <c r="A293" s="6">
        <v>14850</v>
      </c>
      <c r="B293" s="6">
        <v>1368</v>
      </c>
      <c r="C293" s="6">
        <v>2040</v>
      </c>
      <c r="D293" s="6">
        <v>2410</v>
      </c>
      <c r="E293" s="6">
        <v>2692</v>
      </c>
      <c r="F293" s="6">
        <v>2961</v>
      </c>
      <c r="G293" s="6">
        <v>3219</v>
      </c>
    </row>
    <row r="294" spans="1:7" x14ac:dyDescent="0.25">
      <c r="A294" s="6">
        <v>14900</v>
      </c>
      <c r="B294" s="6">
        <v>1371</v>
      </c>
      <c r="C294" s="6">
        <v>2045</v>
      </c>
      <c r="D294" s="6">
        <v>2415</v>
      </c>
      <c r="E294" s="6">
        <v>2698</v>
      </c>
      <c r="F294" s="6">
        <v>2967</v>
      </c>
      <c r="G294" s="6">
        <v>3226</v>
      </c>
    </row>
    <row r="295" spans="1:7" x14ac:dyDescent="0.25">
      <c r="A295" s="6">
        <v>14950</v>
      </c>
      <c r="B295" s="6">
        <v>1375</v>
      </c>
      <c r="C295" s="6">
        <v>2050</v>
      </c>
      <c r="D295" s="6">
        <v>2420</v>
      </c>
      <c r="E295" s="6">
        <v>2703</v>
      </c>
      <c r="F295" s="6">
        <v>2974</v>
      </c>
      <c r="G295" s="6">
        <v>3232</v>
      </c>
    </row>
    <row r="296" spans="1:7" x14ac:dyDescent="0.25">
      <c r="A296" s="6">
        <v>15000</v>
      </c>
      <c r="B296" s="6">
        <v>1378</v>
      </c>
      <c r="C296" s="6">
        <v>2055</v>
      </c>
      <c r="D296" s="6">
        <v>2425</v>
      </c>
      <c r="E296" s="6">
        <v>2709</v>
      </c>
      <c r="F296" s="6">
        <v>2980</v>
      </c>
      <c r="G296" s="6">
        <v>3239</v>
      </c>
    </row>
    <row r="297" spans="1:7" x14ac:dyDescent="0.25">
      <c r="A297" s="6">
        <v>15050</v>
      </c>
      <c r="B297" s="6">
        <v>1382</v>
      </c>
      <c r="C297" s="6">
        <v>2059</v>
      </c>
      <c r="D297" s="6">
        <v>2430</v>
      </c>
      <c r="E297" s="6">
        <v>2714</v>
      </c>
      <c r="F297" s="6">
        <v>2986</v>
      </c>
      <c r="G297" s="6">
        <v>3246</v>
      </c>
    </row>
    <row r="298" spans="1:7" x14ac:dyDescent="0.25">
      <c r="A298" s="6">
        <v>15100</v>
      </c>
      <c r="B298" s="6">
        <v>1385</v>
      </c>
      <c r="C298" s="6">
        <v>2064</v>
      </c>
      <c r="D298" s="6">
        <v>2435</v>
      </c>
      <c r="E298" s="6">
        <v>2720</v>
      </c>
      <c r="F298" s="6">
        <v>2992</v>
      </c>
      <c r="G298" s="6">
        <v>3252</v>
      </c>
    </row>
    <row r="299" spans="1:7" x14ac:dyDescent="0.25">
      <c r="A299" s="6">
        <v>15150</v>
      </c>
      <c r="B299" s="6">
        <v>1389</v>
      </c>
      <c r="C299" s="6">
        <v>2069</v>
      </c>
      <c r="D299" s="6">
        <v>2440</v>
      </c>
      <c r="E299" s="6">
        <v>2726</v>
      </c>
      <c r="F299" s="6">
        <v>2998</v>
      </c>
      <c r="G299" s="6">
        <v>3259</v>
      </c>
    </row>
    <row r="300" spans="1:7" x14ac:dyDescent="0.25">
      <c r="A300" s="6">
        <v>15200</v>
      </c>
      <c r="B300" s="6">
        <v>1392</v>
      </c>
      <c r="C300" s="6">
        <v>2074</v>
      </c>
      <c r="D300" s="6">
        <v>2445</v>
      </c>
      <c r="E300" s="6">
        <v>2731</v>
      </c>
      <c r="F300" s="6">
        <v>3004</v>
      </c>
      <c r="G300" s="6">
        <v>3266</v>
      </c>
    </row>
    <row r="301" spans="1:7" x14ac:dyDescent="0.25">
      <c r="A301" s="6">
        <v>15250</v>
      </c>
      <c r="B301" s="6">
        <v>1396</v>
      </c>
      <c r="C301" s="6">
        <v>2078</v>
      </c>
      <c r="D301" s="6">
        <v>2450</v>
      </c>
      <c r="E301" s="6">
        <v>2737</v>
      </c>
      <c r="F301" s="6">
        <v>3010</v>
      </c>
      <c r="G301" s="6">
        <v>3272</v>
      </c>
    </row>
    <row r="302" spans="1:7" x14ac:dyDescent="0.25">
      <c r="A302" s="6">
        <v>15300</v>
      </c>
      <c r="B302" s="6">
        <v>1400</v>
      </c>
      <c r="C302" s="6">
        <v>2083</v>
      </c>
      <c r="D302" s="6">
        <v>2455</v>
      </c>
      <c r="E302" s="6">
        <v>2742</v>
      </c>
      <c r="F302" s="6">
        <v>3017</v>
      </c>
      <c r="G302" s="6">
        <v>3279</v>
      </c>
    </row>
    <row r="303" spans="1:7" x14ac:dyDescent="0.25">
      <c r="A303" s="6">
        <v>15350</v>
      </c>
      <c r="B303" s="6">
        <v>1403</v>
      </c>
      <c r="C303" s="6">
        <v>2088</v>
      </c>
      <c r="D303" s="6">
        <v>2460</v>
      </c>
      <c r="E303" s="6">
        <v>2748</v>
      </c>
      <c r="F303" s="6">
        <v>3023</v>
      </c>
      <c r="G303" s="6">
        <v>3286</v>
      </c>
    </row>
    <row r="304" spans="1:7" x14ac:dyDescent="0.25">
      <c r="A304" s="6">
        <v>15400</v>
      </c>
      <c r="B304" s="6">
        <v>1407</v>
      </c>
      <c r="C304" s="6">
        <v>2093</v>
      </c>
      <c r="D304" s="6">
        <v>2465</v>
      </c>
      <c r="E304" s="6">
        <v>2754</v>
      </c>
      <c r="F304" s="6">
        <v>3029</v>
      </c>
      <c r="G304" s="6">
        <v>3292</v>
      </c>
    </row>
    <row r="305" spans="1:7" x14ac:dyDescent="0.25">
      <c r="A305" s="6">
        <v>15450</v>
      </c>
      <c r="B305" s="6">
        <v>1410</v>
      </c>
      <c r="C305" s="6">
        <v>2098</v>
      </c>
      <c r="D305" s="6">
        <v>2470</v>
      </c>
      <c r="E305" s="6">
        <v>2759</v>
      </c>
      <c r="F305" s="6">
        <v>3035</v>
      </c>
      <c r="G305" s="6">
        <v>3299</v>
      </c>
    </row>
    <row r="306" spans="1:7" x14ac:dyDescent="0.25">
      <c r="A306" s="6">
        <v>15500</v>
      </c>
      <c r="B306" s="6">
        <v>1414</v>
      </c>
      <c r="C306" s="6">
        <v>2102</v>
      </c>
      <c r="D306" s="6">
        <v>2475</v>
      </c>
      <c r="E306" s="6">
        <v>2765</v>
      </c>
      <c r="F306" s="6">
        <v>3041</v>
      </c>
      <c r="G306" s="6">
        <v>3306</v>
      </c>
    </row>
    <row r="307" spans="1:7" x14ac:dyDescent="0.25">
      <c r="A307" s="6">
        <v>15550</v>
      </c>
      <c r="B307" s="6">
        <v>1417</v>
      </c>
      <c r="C307" s="6">
        <v>2107</v>
      </c>
      <c r="D307" s="6">
        <v>2480</v>
      </c>
      <c r="E307" s="6">
        <v>2770</v>
      </c>
      <c r="F307" s="6">
        <v>3047</v>
      </c>
      <c r="G307" s="6">
        <v>3312</v>
      </c>
    </row>
    <row r="308" spans="1:7" x14ac:dyDescent="0.25">
      <c r="A308" s="6">
        <v>15600</v>
      </c>
      <c r="B308" s="6">
        <v>1421</v>
      </c>
      <c r="C308" s="6">
        <v>2112</v>
      </c>
      <c r="D308" s="6">
        <v>2485</v>
      </c>
      <c r="E308" s="6">
        <v>2776</v>
      </c>
      <c r="F308" s="6">
        <v>3053</v>
      </c>
      <c r="G308" s="6">
        <v>3319</v>
      </c>
    </row>
    <row r="309" spans="1:7" x14ac:dyDescent="0.25">
      <c r="A309" s="6">
        <v>15650</v>
      </c>
      <c r="B309" s="6">
        <v>1424</v>
      </c>
      <c r="C309" s="6">
        <v>2117</v>
      </c>
      <c r="D309" s="6">
        <v>2490</v>
      </c>
      <c r="E309" s="6">
        <v>2781</v>
      </c>
      <c r="F309" s="6">
        <v>3060</v>
      </c>
      <c r="G309" s="6">
        <v>3326</v>
      </c>
    </row>
    <row r="310" spans="1:7" x14ac:dyDescent="0.25">
      <c r="A310" s="6">
        <v>15700</v>
      </c>
      <c r="B310" s="6">
        <v>1428</v>
      </c>
      <c r="C310" s="6">
        <v>2121</v>
      </c>
      <c r="D310" s="6">
        <v>2495</v>
      </c>
      <c r="E310" s="6">
        <v>2787</v>
      </c>
      <c r="F310" s="6">
        <v>3066</v>
      </c>
      <c r="G310" s="6">
        <v>3333</v>
      </c>
    </row>
    <row r="311" spans="1:7" x14ac:dyDescent="0.25">
      <c r="A311" s="6">
        <v>15750</v>
      </c>
      <c r="B311" s="6">
        <v>1431</v>
      </c>
      <c r="C311" s="6">
        <v>2126</v>
      </c>
      <c r="D311" s="6">
        <v>2500</v>
      </c>
      <c r="E311" s="6">
        <v>2793</v>
      </c>
      <c r="F311" s="6">
        <v>3072</v>
      </c>
      <c r="G311" s="6">
        <v>3339</v>
      </c>
    </row>
    <row r="312" spans="1:7" x14ac:dyDescent="0.25">
      <c r="A312" s="6">
        <v>15800</v>
      </c>
      <c r="B312" s="6">
        <v>1435</v>
      </c>
      <c r="C312" s="6">
        <v>2131</v>
      </c>
      <c r="D312" s="6">
        <v>2505</v>
      </c>
      <c r="E312" s="6">
        <v>2798</v>
      </c>
      <c r="F312" s="6">
        <v>3078</v>
      </c>
      <c r="G312" s="6">
        <v>3346</v>
      </c>
    </row>
    <row r="313" spans="1:7" x14ac:dyDescent="0.25">
      <c r="A313" s="6">
        <v>15850</v>
      </c>
      <c r="B313" s="6">
        <v>1438</v>
      </c>
      <c r="C313" s="6">
        <v>2136</v>
      </c>
      <c r="D313" s="6">
        <v>2510</v>
      </c>
      <c r="E313" s="6">
        <v>2804</v>
      </c>
      <c r="F313" s="6">
        <v>3084</v>
      </c>
      <c r="G313" s="6">
        <v>3353</v>
      </c>
    </row>
    <row r="314" spans="1:7" x14ac:dyDescent="0.25">
      <c r="A314" s="6">
        <v>15900</v>
      </c>
      <c r="B314" s="6">
        <v>1442</v>
      </c>
      <c r="C314" s="6">
        <v>2140</v>
      </c>
      <c r="D314" s="6">
        <v>2515</v>
      </c>
      <c r="E314" s="6">
        <v>2809</v>
      </c>
      <c r="F314" s="6">
        <v>3090</v>
      </c>
      <c r="G314" s="6">
        <v>3359</v>
      </c>
    </row>
    <row r="315" spans="1:7" x14ac:dyDescent="0.25">
      <c r="A315" s="6">
        <v>15950</v>
      </c>
      <c r="B315" s="6">
        <v>1445</v>
      </c>
      <c r="C315" s="6">
        <v>2145</v>
      </c>
      <c r="D315" s="6">
        <v>2520</v>
      </c>
      <c r="E315" s="6">
        <v>2815</v>
      </c>
      <c r="F315" s="6">
        <v>3097</v>
      </c>
      <c r="G315" s="6">
        <v>3366</v>
      </c>
    </row>
    <row r="316" spans="1:7" x14ac:dyDescent="0.25">
      <c r="A316" s="6">
        <v>16000</v>
      </c>
      <c r="B316" s="6">
        <v>1449</v>
      </c>
      <c r="C316" s="6">
        <v>2150</v>
      </c>
      <c r="D316" s="6">
        <v>2525</v>
      </c>
      <c r="E316" s="6">
        <v>2821</v>
      </c>
      <c r="F316" s="6">
        <v>3103</v>
      </c>
      <c r="G316" s="6">
        <v>3373</v>
      </c>
    </row>
    <row r="317" spans="1:7" x14ac:dyDescent="0.25">
      <c r="A317" s="6">
        <v>16050</v>
      </c>
      <c r="B317" s="6">
        <v>1453</v>
      </c>
      <c r="C317" s="6">
        <v>2155</v>
      </c>
      <c r="D317" s="6">
        <v>2530</v>
      </c>
      <c r="E317" s="6">
        <v>2826</v>
      </c>
      <c r="F317" s="6">
        <v>3109</v>
      </c>
      <c r="G317" s="6">
        <v>3379</v>
      </c>
    </row>
    <row r="318" spans="1:7" x14ac:dyDescent="0.25">
      <c r="A318" s="6">
        <v>16100</v>
      </c>
      <c r="B318" s="6">
        <v>1456</v>
      </c>
      <c r="C318" s="6">
        <v>2159</v>
      </c>
      <c r="D318" s="6">
        <v>2535</v>
      </c>
      <c r="E318" s="6">
        <v>2832</v>
      </c>
      <c r="F318" s="6">
        <v>3115</v>
      </c>
      <c r="G318" s="6">
        <v>3386</v>
      </c>
    </row>
    <row r="319" spans="1:7" x14ac:dyDescent="0.25">
      <c r="A319" s="6">
        <v>16150</v>
      </c>
      <c r="B319" s="6">
        <v>1458</v>
      </c>
      <c r="C319" s="6">
        <v>2162</v>
      </c>
      <c r="D319" s="6">
        <v>2538</v>
      </c>
      <c r="E319" s="6">
        <v>2835</v>
      </c>
      <c r="F319" s="6">
        <v>3119</v>
      </c>
      <c r="G319" s="6">
        <v>3390</v>
      </c>
    </row>
    <row r="320" spans="1:7" x14ac:dyDescent="0.25">
      <c r="A320" s="6">
        <v>16200</v>
      </c>
      <c r="B320" s="6">
        <v>1459</v>
      </c>
      <c r="C320" s="6">
        <v>2164</v>
      </c>
      <c r="D320" s="6">
        <v>2541</v>
      </c>
      <c r="E320" s="6">
        <v>2838</v>
      </c>
      <c r="F320" s="6">
        <v>3122</v>
      </c>
      <c r="G320" s="6">
        <v>3394</v>
      </c>
    </row>
    <row r="321" spans="1:7" x14ac:dyDescent="0.25">
      <c r="A321" s="6">
        <v>16250</v>
      </c>
      <c r="B321" s="6">
        <v>1461</v>
      </c>
      <c r="C321" s="6">
        <v>2167</v>
      </c>
      <c r="D321" s="6">
        <v>2544</v>
      </c>
      <c r="E321" s="6">
        <v>2841</v>
      </c>
      <c r="F321" s="6">
        <v>3125</v>
      </c>
      <c r="G321" s="6">
        <v>3397</v>
      </c>
    </row>
    <row r="322" spans="1:7" x14ac:dyDescent="0.25">
      <c r="A322" s="6">
        <v>16300</v>
      </c>
      <c r="B322" s="6">
        <v>1462</v>
      </c>
      <c r="C322" s="6">
        <v>2169</v>
      </c>
      <c r="D322" s="6">
        <v>2546</v>
      </c>
      <c r="E322" s="6">
        <v>2844</v>
      </c>
      <c r="F322" s="6">
        <v>3128</v>
      </c>
      <c r="G322" s="6">
        <v>3401</v>
      </c>
    </row>
    <row r="323" spans="1:7" x14ac:dyDescent="0.25">
      <c r="A323" s="6">
        <v>16350</v>
      </c>
      <c r="B323" s="6">
        <v>1464</v>
      </c>
      <c r="C323" s="6">
        <v>2171</v>
      </c>
      <c r="D323" s="6">
        <v>2549</v>
      </c>
      <c r="E323" s="6">
        <v>2847</v>
      </c>
      <c r="F323" s="6">
        <v>3132</v>
      </c>
      <c r="G323" s="6">
        <v>3404</v>
      </c>
    </row>
    <row r="324" spans="1:7" x14ac:dyDescent="0.25">
      <c r="A324" s="6">
        <v>16400</v>
      </c>
      <c r="B324" s="6">
        <v>1465</v>
      </c>
      <c r="C324" s="6">
        <v>2173</v>
      </c>
      <c r="D324" s="6">
        <v>2551</v>
      </c>
      <c r="E324" s="6">
        <v>2850</v>
      </c>
      <c r="F324" s="6">
        <v>3135</v>
      </c>
      <c r="G324" s="6">
        <v>3408</v>
      </c>
    </row>
    <row r="325" spans="1:7" x14ac:dyDescent="0.25">
      <c r="A325" s="6">
        <v>16450</v>
      </c>
      <c r="B325" s="6">
        <v>1466</v>
      </c>
      <c r="C325" s="6">
        <v>2175</v>
      </c>
      <c r="D325" s="6">
        <v>2554</v>
      </c>
      <c r="E325" s="6">
        <v>2853</v>
      </c>
      <c r="F325" s="6">
        <v>3138</v>
      </c>
      <c r="G325" s="6">
        <v>3411</v>
      </c>
    </row>
    <row r="326" spans="1:7" x14ac:dyDescent="0.25">
      <c r="A326" s="6">
        <v>16500</v>
      </c>
      <c r="B326" s="6">
        <v>1468</v>
      </c>
      <c r="C326" s="6">
        <v>2177</v>
      </c>
      <c r="D326" s="6">
        <v>2557</v>
      </c>
      <c r="E326" s="6">
        <v>2856</v>
      </c>
      <c r="F326" s="6">
        <v>3141</v>
      </c>
      <c r="G326" s="6">
        <v>3415</v>
      </c>
    </row>
    <row r="327" spans="1:7" x14ac:dyDescent="0.25">
      <c r="A327" s="6">
        <v>16550</v>
      </c>
      <c r="B327" s="6">
        <v>1469</v>
      </c>
      <c r="C327" s="6">
        <v>2179</v>
      </c>
      <c r="D327" s="6">
        <v>2559</v>
      </c>
      <c r="E327" s="6">
        <v>2859</v>
      </c>
      <c r="F327" s="6">
        <v>3144</v>
      </c>
      <c r="G327" s="6">
        <v>3418</v>
      </c>
    </row>
    <row r="328" spans="1:7" x14ac:dyDescent="0.25">
      <c r="A328" s="6">
        <v>16600</v>
      </c>
      <c r="B328" s="6">
        <v>1471</v>
      </c>
      <c r="C328" s="6">
        <v>2182</v>
      </c>
      <c r="D328" s="6">
        <v>2562</v>
      </c>
      <c r="E328" s="6">
        <v>2862</v>
      </c>
      <c r="F328" s="6">
        <v>3148</v>
      </c>
      <c r="G328" s="6">
        <v>3422</v>
      </c>
    </row>
    <row r="329" spans="1:7" x14ac:dyDescent="0.25">
      <c r="A329" s="6">
        <v>16650</v>
      </c>
      <c r="B329" s="6">
        <v>1472</v>
      </c>
      <c r="C329" s="6">
        <v>2184</v>
      </c>
      <c r="D329" s="6">
        <v>2564</v>
      </c>
      <c r="E329" s="6">
        <v>2864</v>
      </c>
      <c r="F329" s="6">
        <v>3151</v>
      </c>
      <c r="G329" s="6">
        <v>3425</v>
      </c>
    </row>
    <row r="330" spans="1:7" x14ac:dyDescent="0.25">
      <c r="A330" s="6">
        <v>16700</v>
      </c>
      <c r="B330" s="6">
        <v>1473</v>
      </c>
      <c r="C330" s="6">
        <v>2186</v>
      </c>
      <c r="D330" s="6">
        <v>2567</v>
      </c>
      <c r="E330" s="6">
        <v>2867</v>
      </c>
      <c r="F330" s="6">
        <v>3154</v>
      </c>
      <c r="G330" s="6">
        <v>3428</v>
      </c>
    </row>
    <row r="331" spans="1:7" x14ac:dyDescent="0.25">
      <c r="A331" s="6">
        <v>16750</v>
      </c>
      <c r="B331" s="6">
        <v>1475</v>
      </c>
      <c r="C331" s="6">
        <v>2188</v>
      </c>
      <c r="D331" s="6">
        <v>2570</v>
      </c>
      <c r="E331" s="6">
        <v>2870</v>
      </c>
      <c r="F331" s="6">
        <v>3157</v>
      </c>
      <c r="G331" s="6">
        <v>3432</v>
      </c>
    </row>
    <row r="332" spans="1:7" x14ac:dyDescent="0.25">
      <c r="A332" s="6">
        <v>16800</v>
      </c>
      <c r="B332" s="6">
        <v>1476</v>
      </c>
      <c r="C332" s="6">
        <v>2190</v>
      </c>
      <c r="D332" s="6">
        <v>2572</v>
      </c>
      <c r="E332" s="6">
        <v>2873</v>
      </c>
      <c r="F332" s="6">
        <v>3160</v>
      </c>
      <c r="G332" s="6">
        <v>3435</v>
      </c>
    </row>
    <row r="333" spans="1:7" x14ac:dyDescent="0.25">
      <c r="A333" s="6">
        <v>16850</v>
      </c>
      <c r="B333" s="6">
        <v>1477</v>
      </c>
      <c r="C333" s="6">
        <v>2192</v>
      </c>
      <c r="D333" s="6">
        <v>2575</v>
      </c>
      <c r="E333" s="6">
        <v>2876</v>
      </c>
      <c r="F333" s="6">
        <v>3164</v>
      </c>
      <c r="G333" s="6">
        <v>3439</v>
      </c>
    </row>
    <row r="334" spans="1:7" x14ac:dyDescent="0.25">
      <c r="A334" s="6">
        <v>16900</v>
      </c>
      <c r="B334" s="6">
        <v>1479</v>
      </c>
      <c r="C334" s="6">
        <v>2194</v>
      </c>
      <c r="D334" s="6">
        <v>2577</v>
      </c>
      <c r="E334" s="6">
        <v>2879</v>
      </c>
      <c r="F334" s="6">
        <v>3167</v>
      </c>
      <c r="G334" s="6">
        <v>3442</v>
      </c>
    </row>
    <row r="335" spans="1:7" x14ac:dyDescent="0.25">
      <c r="A335" s="6">
        <v>16950</v>
      </c>
      <c r="B335" s="6">
        <v>1480</v>
      </c>
      <c r="C335" s="6">
        <v>2196</v>
      </c>
      <c r="D335" s="6">
        <v>2580</v>
      </c>
      <c r="E335" s="6">
        <v>2882</v>
      </c>
      <c r="F335" s="6">
        <v>3170</v>
      </c>
      <c r="G335" s="6">
        <v>3446</v>
      </c>
    </row>
    <row r="336" spans="1:7" x14ac:dyDescent="0.25">
      <c r="A336" s="6">
        <v>17000</v>
      </c>
      <c r="B336" s="6">
        <v>1481</v>
      </c>
      <c r="C336" s="6">
        <v>2198</v>
      </c>
      <c r="D336" s="6">
        <v>2582</v>
      </c>
      <c r="E336" s="6">
        <v>2885</v>
      </c>
      <c r="F336" s="6">
        <v>3173</v>
      </c>
      <c r="G336" s="6">
        <v>3449</v>
      </c>
    </row>
    <row r="337" spans="1:7" x14ac:dyDescent="0.25">
      <c r="A337" s="6">
        <v>17050</v>
      </c>
      <c r="B337" s="6">
        <v>1483</v>
      </c>
      <c r="C337" s="6">
        <v>2200</v>
      </c>
      <c r="D337" s="6">
        <v>2585</v>
      </c>
      <c r="E337" s="6">
        <v>2887</v>
      </c>
      <c r="F337" s="6">
        <v>3176</v>
      </c>
      <c r="G337" s="6">
        <v>3452</v>
      </c>
    </row>
    <row r="338" spans="1:7" x14ac:dyDescent="0.25">
      <c r="A338" s="6">
        <v>17100</v>
      </c>
      <c r="B338" s="6">
        <v>1484</v>
      </c>
      <c r="C338" s="6">
        <v>2203</v>
      </c>
      <c r="D338" s="6">
        <v>2588</v>
      </c>
      <c r="E338" s="6">
        <v>2890</v>
      </c>
      <c r="F338" s="6">
        <v>3179</v>
      </c>
      <c r="G338" s="6">
        <v>3456</v>
      </c>
    </row>
    <row r="339" spans="1:7" x14ac:dyDescent="0.25">
      <c r="A339" s="6">
        <v>17150</v>
      </c>
      <c r="B339" s="6">
        <v>1486</v>
      </c>
      <c r="C339" s="6">
        <v>2205</v>
      </c>
      <c r="D339" s="6">
        <v>2590</v>
      </c>
      <c r="E339" s="6">
        <v>2893</v>
      </c>
      <c r="F339" s="6">
        <v>3182</v>
      </c>
      <c r="G339" s="6">
        <v>3459</v>
      </c>
    </row>
    <row r="340" spans="1:7" x14ac:dyDescent="0.25">
      <c r="A340" s="6">
        <v>17200</v>
      </c>
      <c r="B340" s="6">
        <v>1487</v>
      </c>
      <c r="C340" s="6">
        <v>2207</v>
      </c>
      <c r="D340" s="6">
        <v>2593</v>
      </c>
      <c r="E340" s="6">
        <v>2896</v>
      </c>
      <c r="F340" s="6">
        <v>3186</v>
      </c>
      <c r="G340" s="6">
        <v>3463</v>
      </c>
    </row>
    <row r="341" spans="1:7" x14ac:dyDescent="0.25">
      <c r="A341" s="6">
        <v>17250</v>
      </c>
      <c r="B341" s="6">
        <v>1488</v>
      </c>
      <c r="C341" s="6">
        <v>2209</v>
      </c>
      <c r="D341" s="6">
        <v>2595</v>
      </c>
      <c r="E341" s="6">
        <v>2899</v>
      </c>
      <c r="F341" s="6">
        <v>3189</v>
      </c>
      <c r="G341" s="6">
        <v>3466</v>
      </c>
    </row>
    <row r="342" spans="1:7" x14ac:dyDescent="0.25">
      <c r="A342" s="6">
        <v>17300</v>
      </c>
      <c r="B342" s="6">
        <v>1490</v>
      </c>
      <c r="C342" s="6">
        <v>2211</v>
      </c>
      <c r="D342" s="6">
        <v>2598</v>
      </c>
      <c r="E342" s="6">
        <v>2902</v>
      </c>
      <c r="F342" s="6">
        <v>3192</v>
      </c>
      <c r="G342" s="6">
        <v>3470</v>
      </c>
    </row>
    <row r="343" spans="1:7" x14ac:dyDescent="0.25">
      <c r="A343" s="6">
        <v>17350</v>
      </c>
      <c r="B343" s="6">
        <v>1491</v>
      </c>
      <c r="C343" s="6">
        <v>2213</v>
      </c>
      <c r="D343" s="6">
        <v>2600</v>
      </c>
      <c r="E343" s="6">
        <v>2905</v>
      </c>
      <c r="F343" s="6">
        <v>3195</v>
      </c>
      <c r="G343" s="6">
        <v>3473</v>
      </c>
    </row>
    <row r="344" spans="1:7" x14ac:dyDescent="0.25">
      <c r="A344" s="6">
        <v>17400</v>
      </c>
      <c r="B344" s="6">
        <v>1492</v>
      </c>
      <c r="C344" s="6">
        <v>2215</v>
      </c>
      <c r="D344" s="6">
        <v>2603</v>
      </c>
      <c r="E344" s="6">
        <v>2907</v>
      </c>
      <c r="F344" s="6">
        <v>3198</v>
      </c>
      <c r="G344" s="6">
        <v>3476</v>
      </c>
    </row>
    <row r="345" spans="1:7" x14ac:dyDescent="0.25">
      <c r="A345" s="6">
        <v>17450</v>
      </c>
      <c r="B345" s="6">
        <v>1494</v>
      </c>
      <c r="C345" s="6">
        <v>2217</v>
      </c>
      <c r="D345" s="6">
        <v>2605</v>
      </c>
      <c r="E345" s="6">
        <v>2910</v>
      </c>
      <c r="F345" s="6">
        <v>3201</v>
      </c>
      <c r="G345" s="6">
        <v>3480</v>
      </c>
    </row>
    <row r="346" spans="1:7" x14ac:dyDescent="0.25">
      <c r="A346" s="6">
        <v>17500</v>
      </c>
      <c r="B346" s="6">
        <v>1495</v>
      </c>
      <c r="C346" s="6">
        <v>2219</v>
      </c>
      <c r="D346" s="6">
        <v>2608</v>
      </c>
      <c r="E346" s="6">
        <v>2913</v>
      </c>
      <c r="F346" s="6">
        <v>3204</v>
      </c>
      <c r="G346" s="6">
        <v>3483</v>
      </c>
    </row>
    <row r="347" spans="1:7" x14ac:dyDescent="0.25">
      <c r="A347" s="6">
        <v>17550</v>
      </c>
      <c r="B347" s="6">
        <v>1497</v>
      </c>
      <c r="C347" s="6">
        <v>2222</v>
      </c>
      <c r="D347" s="6">
        <v>2611</v>
      </c>
      <c r="E347" s="6">
        <v>2916</v>
      </c>
      <c r="F347" s="6">
        <v>3208</v>
      </c>
      <c r="G347" s="6">
        <v>3487</v>
      </c>
    </row>
    <row r="348" spans="1:7" x14ac:dyDescent="0.25">
      <c r="A348" s="6">
        <v>17600</v>
      </c>
      <c r="B348" s="6">
        <v>1498</v>
      </c>
      <c r="C348" s="6">
        <v>2224</v>
      </c>
      <c r="D348" s="6">
        <v>2613</v>
      </c>
      <c r="E348" s="6">
        <v>2919</v>
      </c>
      <c r="F348" s="6">
        <v>3211</v>
      </c>
      <c r="G348" s="6">
        <v>3490</v>
      </c>
    </row>
    <row r="349" spans="1:7" x14ac:dyDescent="0.25">
      <c r="A349" s="6">
        <v>17650</v>
      </c>
      <c r="B349" s="6">
        <v>1499</v>
      </c>
      <c r="C349" s="6">
        <v>2226</v>
      </c>
      <c r="D349" s="6">
        <v>2616</v>
      </c>
      <c r="E349" s="6">
        <v>2922</v>
      </c>
      <c r="F349" s="6">
        <v>3214</v>
      </c>
      <c r="G349" s="6">
        <v>3494</v>
      </c>
    </row>
    <row r="350" spans="1:7" x14ac:dyDescent="0.25">
      <c r="A350" s="6">
        <v>17700</v>
      </c>
      <c r="B350" s="6">
        <v>1501</v>
      </c>
      <c r="C350" s="6">
        <v>2228</v>
      </c>
      <c r="D350" s="6">
        <v>2618</v>
      </c>
      <c r="E350" s="6">
        <v>2925</v>
      </c>
      <c r="F350" s="6">
        <v>3217</v>
      </c>
      <c r="G350" s="6">
        <v>3497</v>
      </c>
    </row>
    <row r="351" spans="1:7" x14ac:dyDescent="0.25">
      <c r="A351" s="6">
        <v>17750</v>
      </c>
      <c r="B351" s="6">
        <v>1502</v>
      </c>
      <c r="C351" s="6">
        <v>2230</v>
      </c>
      <c r="D351" s="6">
        <v>2621</v>
      </c>
      <c r="E351" s="6">
        <v>2928</v>
      </c>
      <c r="F351" s="6">
        <v>3220</v>
      </c>
      <c r="G351" s="6">
        <v>3500</v>
      </c>
    </row>
    <row r="352" spans="1:7" x14ac:dyDescent="0.25">
      <c r="A352" s="6">
        <v>17800</v>
      </c>
      <c r="B352" s="6">
        <v>1503</v>
      </c>
      <c r="C352" s="6">
        <v>2232</v>
      </c>
      <c r="D352" s="6">
        <v>2623</v>
      </c>
      <c r="E352" s="6">
        <v>2930</v>
      </c>
      <c r="F352" s="6">
        <v>3223</v>
      </c>
      <c r="G352" s="6">
        <v>3504</v>
      </c>
    </row>
    <row r="353" spans="1:7" x14ac:dyDescent="0.25">
      <c r="A353" s="6">
        <v>17850</v>
      </c>
      <c r="B353" s="6">
        <v>1505</v>
      </c>
      <c r="C353" s="6">
        <v>2234</v>
      </c>
      <c r="D353" s="6">
        <v>2626</v>
      </c>
      <c r="E353" s="6">
        <v>2933</v>
      </c>
      <c r="F353" s="6">
        <v>3227</v>
      </c>
      <c r="G353" s="6">
        <v>3507</v>
      </c>
    </row>
    <row r="354" spans="1:7" x14ac:dyDescent="0.25">
      <c r="A354" s="6">
        <v>17900</v>
      </c>
      <c r="B354" s="6">
        <v>1506</v>
      </c>
      <c r="C354" s="6">
        <v>2236</v>
      </c>
      <c r="D354" s="6">
        <v>2629</v>
      </c>
      <c r="E354" s="6">
        <v>2936</v>
      </c>
      <c r="F354" s="6">
        <v>3230</v>
      </c>
      <c r="G354" s="6">
        <v>3511</v>
      </c>
    </row>
    <row r="355" spans="1:7" x14ac:dyDescent="0.25">
      <c r="A355" s="6">
        <v>17950</v>
      </c>
      <c r="B355" s="6">
        <v>1507</v>
      </c>
      <c r="C355" s="6">
        <v>2238</v>
      </c>
      <c r="D355" s="6">
        <v>2631</v>
      </c>
      <c r="E355" s="6">
        <v>2939</v>
      </c>
      <c r="F355" s="6">
        <v>3233</v>
      </c>
      <c r="G355" s="6">
        <v>3514</v>
      </c>
    </row>
    <row r="356" spans="1:7" x14ac:dyDescent="0.25">
      <c r="A356" s="6">
        <v>18000</v>
      </c>
      <c r="B356" s="6">
        <v>1509</v>
      </c>
      <c r="C356" s="6">
        <v>2240</v>
      </c>
      <c r="D356" s="6">
        <v>2634</v>
      </c>
      <c r="E356" s="6">
        <v>2942</v>
      </c>
      <c r="F356" s="6">
        <v>3236</v>
      </c>
      <c r="G356" s="6">
        <v>3518</v>
      </c>
    </row>
    <row r="357" spans="1:7" x14ac:dyDescent="0.25">
      <c r="A357" s="6">
        <v>18050</v>
      </c>
      <c r="B357" s="6">
        <v>1510</v>
      </c>
      <c r="C357" s="6">
        <v>2243</v>
      </c>
      <c r="D357" s="6">
        <v>2636</v>
      </c>
      <c r="E357" s="6">
        <v>2945</v>
      </c>
      <c r="F357" s="6">
        <v>3239</v>
      </c>
      <c r="G357" s="6">
        <v>3521</v>
      </c>
    </row>
    <row r="358" spans="1:7" x14ac:dyDescent="0.25">
      <c r="A358" s="6">
        <v>18100</v>
      </c>
      <c r="B358" s="6">
        <v>1512</v>
      </c>
      <c r="C358" s="6">
        <v>2245</v>
      </c>
      <c r="D358" s="6">
        <v>2639</v>
      </c>
      <c r="E358" s="6">
        <v>2948</v>
      </c>
      <c r="F358" s="6">
        <v>3242</v>
      </c>
      <c r="G358" s="6">
        <v>3524</v>
      </c>
    </row>
    <row r="359" spans="1:7" x14ac:dyDescent="0.25">
      <c r="A359" s="6">
        <v>18150</v>
      </c>
      <c r="B359" s="6">
        <v>1513</v>
      </c>
      <c r="C359" s="6">
        <v>2247</v>
      </c>
      <c r="D359" s="6">
        <v>2641</v>
      </c>
      <c r="E359" s="6">
        <v>2950</v>
      </c>
      <c r="F359" s="6">
        <v>3245</v>
      </c>
      <c r="G359" s="6">
        <v>3528</v>
      </c>
    </row>
    <row r="360" spans="1:7" x14ac:dyDescent="0.25">
      <c r="A360" s="6">
        <v>18200</v>
      </c>
      <c r="B360" s="6">
        <v>1514</v>
      </c>
      <c r="C360" s="6">
        <v>2249</v>
      </c>
      <c r="D360" s="6">
        <v>2644</v>
      </c>
      <c r="E360" s="6">
        <v>2953</v>
      </c>
      <c r="F360" s="6">
        <v>3249</v>
      </c>
      <c r="G360" s="6">
        <v>3531</v>
      </c>
    </row>
    <row r="361" spans="1:7" x14ac:dyDescent="0.25">
      <c r="A361" s="6">
        <v>18250</v>
      </c>
      <c r="B361" s="6">
        <v>1516</v>
      </c>
      <c r="C361" s="6">
        <v>2251</v>
      </c>
      <c r="D361" s="6">
        <v>2647</v>
      </c>
      <c r="E361" s="6">
        <v>2956</v>
      </c>
      <c r="F361" s="6">
        <v>3252</v>
      </c>
      <c r="G361" s="6">
        <v>3535</v>
      </c>
    </row>
    <row r="362" spans="1:7" x14ac:dyDescent="0.25">
      <c r="A362" s="6">
        <v>18300</v>
      </c>
      <c r="B362" s="6">
        <v>1517</v>
      </c>
      <c r="C362" s="6">
        <v>2253</v>
      </c>
      <c r="D362" s="6">
        <v>2649</v>
      </c>
      <c r="E362" s="6">
        <v>2959</v>
      </c>
      <c r="F362" s="6">
        <v>3255</v>
      </c>
      <c r="G362" s="6">
        <v>3538</v>
      </c>
    </row>
    <row r="363" spans="1:7" x14ac:dyDescent="0.25">
      <c r="A363" s="6">
        <v>18350</v>
      </c>
      <c r="B363" s="6">
        <v>1520</v>
      </c>
      <c r="C363" s="6">
        <v>2256</v>
      </c>
      <c r="D363" s="6">
        <v>2652</v>
      </c>
      <c r="E363" s="6">
        <v>2963</v>
      </c>
      <c r="F363" s="6">
        <v>3259</v>
      </c>
      <c r="G363" s="6">
        <v>3542</v>
      </c>
    </row>
    <row r="364" spans="1:7" x14ac:dyDescent="0.25">
      <c r="A364" s="6">
        <v>18400</v>
      </c>
      <c r="B364" s="6">
        <v>1522</v>
      </c>
      <c r="C364" s="6">
        <v>2259</v>
      </c>
      <c r="D364" s="6">
        <v>2655</v>
      </c>
      <c r="E364" s="6">
        <v>2966</v>
      </c>
      <c r="F364" s="6">
        <v>3263</v>
      </c>
      <c r="G364" s="6">
        <v>3547</v>
      </c>
    </row>
    <row r="365" spans="1:7" x14ac:dyDescent="0.25">
      <c r="A365" s="6">
        <v>18450</v>
      </c>
      <c r="B365" s="6">
        <v>1524</v>
      </c>
      <c r="C365" s="6">
        <v>2262</v>
      </c>
      <c r="D365" s="6">
        <v>2658</v>
      </c>
      <c r="E365" s="6">
        <v>2970</v>
      </c>
      <c r="F365" s="6">
        <v>3266</v>
      </c>
      <c r="G365" s="6">
        <v>3551</v>
      </c>
    </row>
    <row r="366" spans="1:7" x14ac:dyDescent="0.25">
      <c r="A366" s="6">
        <v>18500</v>
      </c>
      <c r="B366" s="6">
        <v>1526</v>
      </c>
      <c r="C366" s="6">
        <v>2265</v>
      </c>
      <c r="D366" s="6">
        <v>2662</v>
      </c>
      <c r="E366" s="6">
        <v>2973</v>
      </c>
      <c r="F366" s="6">
        <v>3270</v>
      </c>
      <c r="G366" s="6">
        <v>3555</v>
      </c>
    </row>
    <row r="367" spans="1:7" x14ac:dyDescent="0.25">
      <c r="A367" s="6">
        <v>18550</v>
      </c>
      <c r="B367" s="6">
        <v>1528</v>
      </c>
      <c r="C367" s="6">
        <v>2268</v>
      </c>
      <c r="D367" s="6">
        <v>2665</v>
      </c>
      <c r="E367" s="6">
        <v>2976</v>
      </c>
      <c r="F367" s="6">
        <v>3274</v>
      </c>
      <c r="G367" s="6">
        <v>3559</v>
      </c>
    </row>
    <row r="368" spans="1:7" x14ac:dyDescent="0.25">
      <c r="A368" s="6">
        <v>18600</v>
      </c>
      <c r="B368" s="6">
        <v>1530</v>
      </c>
      <c r="C368" s="6">
        <v>2271</v>
      </c>
      <c r="D368" s="6">
        <v>2668</v>
      </c>
      <c r="E368" s="6">
        <v>2980</v>
      </c>
      <c r="F368" s="6">
        <v>3278</v>
      </c>
      <c r="G368" s="6">
        <v>3563</v>
      </c>
    </row>
    <row r="369" spans="1:7" x14ac:dyDescent="0.25">
      <c r="A369" s="6">
        <v>18650</v>
      </c>
      <c r="B369" s="6">
        <v>1532</v>
      </c>
      <c r="C369" s="6">
        <v>2274</v>
      </c>
      <c r="D369" s="6">
        <v>2671</v>
      </c>
      <c r="E369" s="6">
        <v>2983</v>
      </c>
      <c r="F369" s="6">
        <v>3282</v>
      </c>
      <c r="G369" s="6">
        <v>3567</v>
      </c>
    </row>
    <row r="370" spans="1:7" x14ac:dyDescent="0.25">
      <c r="A370" s="6">
        <v>18700</v>
      </c>
      <c r="B370" s="6">
        <v>1535</v>
      </c>
      <c r="C370" s="6">
        <v>2277</v>
      </c>
      <c r="D370" s="6">
        <v>2674</v>
      </c>
      <c r="E370" s="6">
        <v>2987</v>
      </c>
      <c r="F370" s="6">
        <v>3285</v>
      </c>
      <c r="G370" s="6">
        <v>3571</v>
      </c>
    </row>
    <row r="371" spans="1:7" x14ac:dyDescent="0.25">
      <c r="A371" s="6">
        <v>18750</v>
      </c>
      <c r="B371" s="6">
        <v>1537</v>
      </c>
      <c r="C371" s="6">
        <v>2280</v>
      </c>
      <c r="D371" s="6">
        <v>2677</v>
      </c>
      <c r="E371" s="6">
        <v>2990</v>
      </c>
      <c r="F371" s="6">
        <v>3289</v>
      </c>
      <c r="G371" s="6">
        <v>3575</v>
      </c>
    </row>
    <row r="372" spans="1:7" x14ac:dyDescent="0.25">
      <c r="A372" s="6">
        <v>18800</v>
      </c>
      <c r="B372" s="6">
        <v>1539</v>
      </c>
      <c r="C372" s="6">
        <v>2283</v>
      </c>
      <c r="D372" s="6">
        <v>2680</v>
      </c>
      <c r="E372" s="6">
        <v>2994</v>
      </c>
      <c r="F372" s="6">
        <v>3293</v>
      </c>
      <c r="G372" s="6">
        <v>3579</v>
      </c>
    </row>
    <row r="373" spans="1:7" x14ac:dyDescent="0.25">
      <c r="A373" s="6">
        <v>18850</v>
      </c>
      <c r="B373" s="6">
        <v>1541</v>
      </c>
      <c r="C373" s="6">
        <v>2285</v>
      </c>
      <c r="D373" s="6">
        <v>2683</v>
      </c>
      <c r="E373" s="6">
        <v>2997</v>
      </c>
      <c r="F373" s="6">
        <v>3297</v>
      </c>
      <c r="G373" s="6">
        <v>3584</v>
      </c>
    </row>
    <row r="374" spans="1:7" x14ac:dyDescent="0.25">
      <c r="A374" s="6">
        <v>18900</v>
      </c>
      <c r="B374" s="6">
        <v>1543</v>
      </c>
      <c r="C374" s="6">
        <v>2288</v>
      </c>
      <c r="D374" s="6">
        <v>2686</v>
      </c>
      <c r="E374" s="6">
        <v>3000</v>
      </c>
      <c r="F374" s="6">
        <v>3301</v>
      </c>
      <c r="G374" s="6">
        <v>3588</v>
      </c>
    </row>
    <row r="375" spans="1:7" x14ac:dyDescent="0.25">
      <c r="A375" s="6">
        <v>18950</v>
      </c>
      <c r="B375" s="6">
        <v>1545</v>
      </c>
      <c r="C375" s="6">
        <v>2291</v>
      </c>
      <c r="D375" s="6">
        <v>2689</v>
      </c>
      <c r="E375" s="6">
        <v>3004</v>
      </c>
      <c r="F375" s="6">
        <v>3304</v>
      </c>
      <c r="G375" s="6">
        <v>3592</v>
      </c>
    </row>
    <row r="376" spans="1:7" x14ac:dyDescent="0.25">
      <c r="A376" s="6">
        <v>19000</v>
      </c>
      <c r="B376" s="6">
        <v>1547</v>
      </c>
      <c r="C376" s="6">
        <v>2294</v>
      </c>
      <c r="D376" s="6">
        <v>2692</v>
      </c>
      <c r="E376" s="6">
        <v>3007</v>
      </c>
      <c r="F376" s="6">
        <v>3308</v>
      </c>
      <c r="G376" s="6">
        <v>3596</v>
      </c>
    </row>
    <row r="377" spans="1:7" x14ac:dyDescent="0.25">
      <c r="A377" s="6">
        <v>19050</v>
      </c>
      <c r="B377" s="6">
        <v>1550</v>
      </c>
      <c r="C377" s="6">
        <v>2297</v>
      </c>
      <c r="D377" s="6">
        <v>2695</v>
      </c>
      <c r="E377" s="6">
        <v>3011</v>
      </c>
      <c r="F377" s="6">
        <v>3312</v>
      </c>
      <c r="G377" s="6">
        <v>3600</v>
      </c>
    </row>
    <row r="378" spans="1:7" x14ac:dyDescent="0.25">
      <c r="A378" s="6">
        <v>19100</v>
      </c>
      <c r="B378" s="6">
        <v>1552</v>
      </c>
      <c r="C378" s="6">
        <v>2300</v>
      </c>
      <c r="D378" s="6">
        <v>2698</v>
      </c>
      <c r="E378" s="6">
        <v>3014</v>
      </c>
      <c r="F378" s="6">
        <v>3316</v>
      </c>
      <c r="G378" s="6">
        <v>3604</v>
      </c>
    </row>
    <row r="379" spans="1:7" x14ac:dyDescent="0.25">
      <c r="A379" s="6">
        <v>19150</v>
      </c>
      <c r="B379" s="6">
        <v>1554</v>
      </c>
      <c r="C379" s="6">
        <v>2303</v>
      </c>
      <c r="D379" s="6">
        <v>2702</v>
      </c>
      <c r="E379" s="6">
        <v>3018</v>
      </c>
      <c r="F379" s="6">
        <v>3319</v>
      </c>
      <c r="G379" s="6">
        <v>3608</v>
      </c>
    </row>
    <row r="380" spans="1:7" x14ac:dyDescent="0.25">
      <c r="A380" s="6">
        <v>19200</v>
      </c>
      <c r="B380" s="6">
        <v>1556</v>
      </c>
      <c r="C380" s="6">
        <v>2306</v>
      </c>
      <c r="D380" s="6">
        <v>2705</v>
      </c>
      <c r="E380" s="6">
        <v>3021</v>
      </c>
      <c r="F380" s="6">
        <v>3323</v>
      </c>
      <c r="G380" s="6">
        <v>3612</v>
      </c>
    </row>
    <row r="381" spans="1:7" x14ac:dyDescent="0.25">
      <c r="A381" s="6">
        <v>19250</v>
      </c>
      <c r="B381" s="6">
        <v>1558</v>
      </c>
      <c r="C381" s="6">
        <v>2309</v>
      </c>
      <c r="D381" s="6">
        <v>2708</v>
      </c>
      <c r="E381" s="6">
        <v>3025</v>
      </c>
      <c r="F381" s="6">
        <v>3327</v>
      </c>
      <c r="G381" s="6">
        <v>3616</v>
      </c>
    </row>
    <row r="382" spans="1:7" x14ac:dyDescent="0.25">
      <c r="A382" s="6">
        <v>19300</v>
      </c>
      <c r="B382" s="6">
        <v>1560</v>
      </c>
      <c r="C382" s="6">
        <v>2312</v>
      </c>
      <c r="D382" s="6">
        <v>2711</v>
      </c>
      <c r="E382" s="6">
        <v>3028</v>
      </c>
      <c r="F382" s="6">
        <v>3331</v>
      </c>
      <c r="G382" s="6">
        <v>3621</v>
      </c>
    </row>
    <row r="383" spans="1:7" x14ac:dyDescent="0.25">
      <c r="A383" s="6">
        <v>19350</v>
      </c>
      <c r="B383" s="6">
        <v>1563</v>
      </c>
      <c r="C383" s="6">
        <v>2315</v>
      </c>
      <c r="D383" s="6">
        <v>2714</v>
      </c>
      <c r="E383" s="6">
        <v>3031</v>
      </c>
      <c r="F383" s="6">
        <v>3335</v>
      </c>
      <c r="G383" s="6">
        <v>3625</v>
      </c>
    </row>
    <row r="384" spans="1:7" x14ac:dyDescent="0.25">
      <c r="A384" s="6">
        <v>19400</v>
      </c>
      <c r="B384" s="6">
        <v>1565</v>
      </c>
      <c r="C384" s="6">
        <v>2318</v>
      </c>
      <c r="D384" s="6">
        <v>2717</v>
      </c>
      <c r="E384" s="6">
        <v>3035</v>
      </c>
      <c r="F384" s="6">
        <v>3338</v>
      </c>
      <c r="G384" s="6">
        <v>3629</v>
      </c>
    </row>
    <row r="385" spans="1:7" x14ac:dyDescent="0.25">
      <c r="A385" s="6">
        <v>19450</v>
      </c>
      <c r="B385" s="6">
        <v>1567</v>
      </c>
      <c r="C385" s="6">
        <v>2320</v>
      </c>
      <c r="D385" s="6">
        <v>2720</v>
      </c>
      <c r="E385" s="6">
        <v>3038</v>
      </c>
      <c r="F385" s="6">
        <v>3342</v>
      </c>
      <c r="G385" s="6">
        <v>3633</v>
      </c>
    </row>
    <row r="386" spans="1:7" x14ac:dyDescent="0.25">
      <c r="A386" s="6">
        <v>19500</v>
      </c>
      <c r="B386" s="6">
        <v>1569</v>
      </c>
      <c r="C386" s="6">
        <v>2323</v>
      </c>
      <c r="D386" s="6">
        <v>2723</v>
      </c>
      <c r="E386" s="6">
        <v>3042</v>
      </c>
      <c r="F386" s="6">
        <v>3346</v>
      </c>
      <c r="G386" s="6">
        <v>3637</v>
      </c>
    </row>
    <row r="387" spans="1:7" x14ac:dyDescent="0.25">
      <c r="A387" s="6">
        <v>19550</v>
      </c>
      <c r="B387" s="6">
        <v>1571</v>
      </c>
      <c r="C387" s="6">
        <v>2326</v>
      </c>
      <c r="D387" s="6">
        <v>2726</v>
      </c>
      <c r="E387" s="6">
        <v>3045</v>
      </c>
      <c r="F387" s="6">
        <v>3350</v>
      </c>
      <c r="G387" s="6">
        <v>3641</v>
      </c>
    </row>
    <row r="388" spans="1:7" x14ac:dyDescent="0.25">
      <c r="A388" s="6">
        <v>19600</v>
      </c>
      <c r="B388" s="6">
        <v>1573</v>
      </c>
      <c r="C388" s="6">
        <v>2329</v>
      </c>
      <c r="D388" s="6">
        <v>2729</v>
      </c>
      <c r="E388" s="6">
        <v>3049</v>
      </c>
      <c r="F388" s="6">
        <v>3353</v>
      </c>
      <c r="G388" s="6">
        <v>3645</v>
      </c>
    </row>
    <row r="389" spans="1:7" x14ac:dyDescent="0.25">
      <c r="A389" s="6">
        <v>19650</v>
      </c>
      <c r="B389" s="6">
        <v>1575</v>
      </c>
      <c r="C389" s="6">
        <v>2332</v>
      </c>
      <c r="D389" s="6">
        <v>2732</v>
      </c>
      <c r="E389" s="6">
        <v>3052</v>
      </c>
      <c r="F389" s="6">
        <v>3357</v>
      </c>
      <c r="G389" s="6">
        <v>3649</v>
      </c>
    </row>
    <row r="390" spans="1:7" x14ac:dyDescent="0.25">
      <c r="A390" s="6">
        <v>19700</v>
      </c>
      <c r="B390" s="6">
        <v>1578</v>
      </c>
      <c r="C390" s="6">
        <v>2335</v>
      </c>
      <c r="D390" s="6">
        <v>2735</v>
      </c>
      <c r="E390" s="6">
        <v>3055</v>
      </c>
      <c r="F390" s="6">
        <v>3361</v>
      </c>
      <c r="G390" s="6">
        <v>3653</v>
      </c>
    </row>
    <row r="391" spans="1:7" x14ac:dyDescent="0.25">
      <c r="A391" s="6">
        <v>19750</v>
      </c>
      <c r="B391" s="6">
        <v>1580</v>
      </c>
      <c r="C391" s="6">
        <v>2338</v>
      </c>
      <c r="D391" s="6">
        <v>2738</v>
      </c>
      <c r="E391" s="6">
        <v>3059</v>
      </c>
      <c r="F391" s="6">
        <v>3365</v>
      </c>
      <c r="G391" s="6">
        <v>3658</v>
      </c>
    </row>
    <row r="392" spans="1:7" x14ac:dyDescent="0.25">
      <c r="A392" s="6">
        <v>19800</v>
      </c>
      <c r="B392" s="6">
        <v>1582</v>
      </c>
      <c r="C392" s="6">
        <v>2341</v>
      </c>
      <c r="D392" s="6">
        <v>2742</v>
      </c>
      <c r="E392" s="6">
        <v>3062</v>
      </c>
      <c r="F392" s="6">
        <v>3369</v>
      </c>
      <c r="G392" s="6">
        <v>3662</v>
      </c>
    </row>
    <row r="393" spans="1:7" x14ac:dyDescent="0.25">
      <c r="A393" s="6">
        <v>19850</v>
      </c>
      <c r="B393" s="6">
        <v>1584</v>
      </c>
      <c r="C393" s="6">
        <v>2344</v>
      </c>
      <c r="D393" s="6">
        <v>2745</v>
      </c>
      <c r="E393" s="6">
        <v>3066</v>
      </c>
      <c r="F393" s="6">
        <v>3372</v>
      </c>
      <c r="G393" s="6">
        <v>3666</v>
      </c>
    </row>
    <row r="394" spans="1:7" x14ac:dyDescent="0.25">
      <c r="A394" s="6">
        <v>19900</v>
      </c>
      <c r="B394" s="6">
        <v>1586</v>
      </c>
      <c r="C394" s="6">
        <v>2347</v>
      </c>
      <c r="D394" s="6">
        <v>2748</v>
      </c>
      <c r="E394" s="6">
        <v>3069</v>
      </c>
      <c r="F394" s="6">
        <v>3376</v>
      </c>
      <c r="G394" s="6">
        <v>3670</v>
      </c>
    </row>
    <row r="395" spans="1:7" x14ac:dyDescent="0.25">
      <c r="A395" s="6">
        <v>19950</v>
      </c>
      <c r="B395" s="6">
        <v>1588</v>
      </c>
      <c r="C395" s="6">
        <v>2350</v>
      </c>
      <c r="D395" s="6">
        <v>2751</v>
      </c>
      <c r="E395" s="6">
        <v>3073</v>
      </c>
      <c r="F395" s="6">
        <v>3380</v>
      </c>
      <c r="G395" s="6">
        <v>3674</v>
      </c>
    </row>
    <row r="396" spans="1:7" x14ac:dyDescent="0.25">
      <c r="A396" s="6">
        <v>20000</v>
      </c>
      <c r="B396" s="6">
        <v>1591</v>
      </c>
      <c r="C396" s="6">
        <v>2353</v>
      </c>
      <c r="D396" s="6">
        <v>2754</v>
      </c>
      <c r="E396" s="6">
        <v>3076</v>
      </c>
      <c r="F396" s="6">
        <v>3384</v>
      </c>
      <c r="G396" s="6">
        <v>3678</v>
      </c>
    </row>
    <row r="397" spans="1:7" x14ac:dyDescent="0.25">
      <c r="A397" s="6">
        <v>20050</v>
      </c>
      <c r="B397" s="6">
        <v>1593</v>
      </c>
      <c r="C397" s="6">
        <v>2355</v>
      </c>
      <c r="D397" s="6">
        <v>2757</v>
      </c>
      <c r="E397" s="6">
        <v>3080</v>
      </c>
      <c r="F397" s="6">
        <v>3387</v>
      </c>
      <c r="G397" s="6">
        <v>3682</v>
      </c>
    </row>
    <row r="398" spans="1:7" x14ac:dyDescent="0.25">
      <c r="A398" s="6">
        <v>20100</v>
      </c>
      <c r="B398" s="6">
        <v>1595</v>
      </c>
      <c r="C398" s="6">
        <v>2358</v>
      </c>
      <c r="D398" s="6">
        <v>2760</v>
      </c>
      <c r="E398" s="6">
        <v>3083</v>
      </c>
      <c r="F398" s="6">
        <v>3391</v>
      </c>
      <c r="G398" s="6">
        <v>3686</v>
      </c>
    </row>
    <row r="399" spans="1:7" x14ac:dyDescent="0.25">
      <c r="A399" s="6">
        <v>20150</v>
      </c>
      <c r="B399" s="6">
        <v>1597</v>
      </c>
      <c r="C399" s="6">
        <v>2361</v>
      </c>
      <c r="D399" s="6">
        <v>2763</v>
      </c>
      <c r="E399" s="6">
        <v>3086</v>
      </c>
      <c r="F399" s="6">
        <v>3395</v>
      </c>
      <c r="G399" s="6">
        <v>3690</v>
      </c>
    </row>
    <row r="400" spans="1:7" x14ac:dyDescent="0.25">
      <c r="A400" s="6">
        <v>20200</v>
      </c>
      <c r="B400" s="6">
        <v>1599</v>
      </c>
      <c r="C400" s="6">
        <v>2364</v>
      </c>
      <c r="D400" s="6">
        <v>2766</v>
      </c>
      <c r="E400" s="6">
        <v>3090</v>
      </c>
      <c r="F400" s="6">
        <v>3399</v>
      </c>
      <c r="G400" s="6">
        <v>3695</v>
      </c>
    </row>
    <row r="401" spans="1:7" x14ac:dyDescent="0.25">
      <c r="A401" s="6">
        <v>20250</v>
      </c>
      <c r="B401" s="6">
        <v>1601</v>
      </c>
      <c r="C401" s="6">
        <v>2367</v>
      </c>
      <c r="D401" s="6">
        <v>2769</v>
      </c>
      <c r="E401" s="6">
        <v>3093</v>
      </c>
      <c r="F401" s="6">
        <v>3403</v>
      </c>
      <c r="G401" s="6">
        <v>3699</v>
      </c>
    </row>
    <row r="402" spans="1:7" x14ac:dyDescent="0.25">
      <c r="A402" s="6">
        <v>20300</v>
      </c>
      <c r="B402" s="6">
        <v>1603</v>
      </c>
      <c r="C402" s="6">
        <v>2370</v>
      </c>
      <c r="D402" s="6">
        <v>2772</v>
      </c>
      <c r="E402" s="6">
        <v>3097</v>
      </c>
      <c r="F402" s="6">
        <v>3406</v>
      </c>
      <c r="G402" s="6">
        <v>3703</v>
      </c>
    </row>
    <row r="403" spans="1:7" x14ac:dyDescent="0.25">
      <c r="A403" s="6">
        <v>20350</v>
      </c>
      <c r="B403" s="6">
        <v>1606</v>
      </c>
      <c r="C403" s="6">
        <v>2373</v>
      </c>
      <c r="D403" s="6">
        <v>2775</v>
      </c>
      <c r="E403" s="6">
        <v>3100</v>
      </c>
      <c r="F403" s="6">
        <v>3410</v>
      </c>
      <c r="G403" s="6">
        <v>3707</v>
      </c>
    </row>
    <row r="404" spans="1:7" x14ac:dyDescent="0.25">
      <c r="A404" s="6">
        <v>20400</v>
      </c>
      <c r="B404" s="6">
        <v>1608</v>
      </c>
      <c r="C404" s="6">
        <v>2376</v>
      </c>
      <c r="D404" s="6">
        <v>2778</v>
      </c>
      <c r="E404" s="6">
        <v>3104</v>
      </c>
      <c r="F404" s="6">
        <v>3414</v>
      </c>
      <c r="G404" s="6">
        <v>3711</v>
      </c>
    </row>
    <row r="405" spans="1:7" x14ac:dyDescent="0.25">
      <c r="A405" s="6">
        <v>20450</v>
      </c>
      <c r="B405" s="6">
        <v>1610</v>
      </c>
      <c r="C405" s="6">
        <v>2379</v>
      </c>
      <c r="D405" s="6">
        <v>2782</v>
      </c>
      <c r="E405" s="6">
        <v>3107</v>
      </c>
      <c r="F405" s="6">
        <v>3418</v>
      </c>
      <c r="G405" s="6">
        <v>3715</v>
      </c>
    </row>
    <row r="406" spans="1:7" x14ac:dyDescent="0.25">
      <c r="A406" s="6">
        <v>20500</v>
      </c>
      <c r="B406" s="6">
        <v>1612</v>
      </c>
      <c r="C406" s="6">
        <v>2382</v>
      </c>
      <c r="D406" s="6">
        <v>2785</v>
      </c>
      <c r="E406" s="6">
        <v>3110</v>
      </c>
      <c r="F406" s="6">
        <v>3421</v>
      </c>
      <c r="G406" s="6">
        <v>3719</v>
      </c>
    </row>
    <row r="407" spans="1:7" x14ac:dyDescent="0.25">
      <c r="A407" s="6">
        <v>20550</v>
      </c>
      <c r="B407" s="6">
        <v>1614</v>
      </c>
      <c r="C407" s="6">
        <v>2385</v>
      </c>
      <c r="D407" s="6">
        <v>2788</v>
      </c>
      <c r="E407" s="6">
        <v>3114</v>
      </c>
      <c r="F407" s="6">
        <v>3425</v>
      </c>
      <c r="G407" s="6">
        <v>3723</v>
      </c>
    </row>
    <row r="408" spans="1:7" x14ac:dyDescent="0.25">
      <c r="A408" s="6">
        <v>20600</v>
      </c>
      <c r="B408" s="6">
        <v>1616</v>
      </c>
      <c r="C408" s="6">
        <v>2388</v>
      </c>
      <c r="D408" s="6">
        <v>2791</v>
      </c>
      <c r="E408" s="6">
        <v>3117</v>
      </c>
      <c r="F408" s="6">
        <v>3429</v>
      </c>
      <c r="G408" s="6">
        <v>3727</v>
      </c>
    </row>
    <row r="409" spans="1:7" x14ac:dyDescent="0.25">
      <c r="A409" s="6">
        <v>20650</v>
      </c>
      <c r="B409" s="6">
        <v>1619</v>
      </c>
      <c r="C409" s="6">
        <v>2390</v>
      </c>
      <c r="D409" s="6">
        <v>2794</v>
      </c>
      <c r="E409" s="6">
        <v>3121</v>
      </c>
      <c r="F409" s="6">
        <v>3433</v>
      </c>
      <c r="G409" s="6">
        <v>3731</v>
      </c>
    </row>
    <row r="410" spans="1:7" x14ac:dyDescent="0.25">
      <c r="A410" s="6">
        <v>20700</v>
      </c>
      <c r="B410" s="6">
        <v>1621</v>
      </c>
      <c r="C410" s="6">
        <v>2393</v>
      </c>
      <c r="D410" s="6">
        <v>2797</v>
      </c>
      <c r="E410" s="6">
        <v>3124</v>
      </c>
      <c r="F410" s="6">
        <v>3437</v>
      </c>
      <c r="G410" s="6">
        <v>3736</v>
      </c>
    </row>
    <row r="411" spans="1:7" x14ac:dyDescent="0.25">
      <c r="A411" s="6">
        <v>20750</v>
      </c>
      <c r="B411" s="6">
        <v>1623</v>
      </c>
      <c r="C411" s="6">
        <v>2396</v>
      </c>
      <c r="D411" s="6">
        <v>2800</v>
      </c>
      <c r="E411" s="6">
        <v>3128</v>
      </c>
      <c r="F411" s="6">
        <v>3440</v>
      </c>
      <c r="G411" s="6">
        <v>3740</v>
      </c>
    </row>
    <row r="412" spans="1:7" x14ac:dyDescent="0.25">
      <c r="A412" s="6">
        <v>20800</v>
      </c>
      <c r="B412" s="6">
        <v>1625</v>
      </c>
      <c r="C412" s="6">
        <v>2399</v>
      </c>
      <c r="D412" s="6">
        <v>2803</v>
      </c>
      <c r="E412" s="6">
        <v>3131</v>
      </c>
      <c r="F412" s="6">
        <v>3444</v>
      </c>
      <c r="G412" s="6">
        <v>3744</v>
      </c>
    </row>
    <row r="413" spans="1:7" x14ac:dyDescent="0.25">
      <c r="A413" s="6">
        <v>20850</v>
      </c>
      <c r="B413" s="6">
        <v>1627</v>
      </c>
      <c r="C413" s="6">
        <v>2402</v>
      </c>
      <c r="D413" s="6">
        <v>2806</v>
      </c>
      <c r="E413" s="6">
        <v>3135</v>
      </c>
      <c r="F413" s="6">
        <v>3448</v>
      </c>
      <c r="G413" s="6">
        <v>3748</v>
      </c>
    </row>
    <row r="414" spans="1:7" x14ac:dyDescent="0.25">
      <c r="A414" s="6">
        <v>20900</v>
      </c>
      <c r="B414" s="6">
        <v>1629</v>
      </c>
      <c r="C414" s="6">
        <v>2405</v>
      </c>
      <c r="D414" s="6">
        <v>2809</v>
      </c>
      <c r="E414" s="6">
        <v>3138</v>
      </c>
      <c r="F414" s="6">
        <v>3452</v>
      </c>
      <c r="G414" s="6">
        <v>3752</v>
      </c>
    </row>
    <row r="415" spans="1:7" x14ac:dyDescent="0.25">
      <c r="A415" s="6">
        <v>20950</v>
      </c>
      <c r="B415" s="6">
        <v>1631</v>
      </c>
      <c r="C415" s="6">
        <v>2408</v>
      </c>
      <c r="D415" s="6">
        <v>2812</v>
      </c>
      <c r="E415" s="6">
        <v>3141</v>
      </c>
      <c r="F415" s="6">
        <v>3456</v>
      </c>
      <c r="G415" s="6">
        <v>3756</v>
      </c>
    </row>
    <row r="416" spans="1:7" x14ac:dyDescent="0.25">
      <c r="A416" s="6">
        <v>21000</v>
      </c>
      <c r="B416" s="6">
        <v>1634</v>
      </c>
      <c r="C416" s="6">
        <v>2411</v>
      </c>
      <c r="D416" s="6">
        <v>2815</v>
      </c>
      <c r="E416" s="6">
        <v>3145</v>
      </c>
      <c r="F416" s="6">
        <v>3459</v>
      </c>
      <c r="G416" s="6">
        <v>3760</v>
      </c>
    </row>
    <row r="417" spans="1:7" x14ac:dyDescent="0.25">
      <c r="A417" s="6">
        <v>21050</v>
      </c>
      <c r="B417" s="6">
        <v>1636</v>
      </c>
      <c r="C417" s="6">
        <v>2414</v>
      </c>
      <c r="D417" s="6">
        <v>2818</v>
      </c>
      <c r="E417" s="6">
        <v>3148</v>
      </c>
      <c r="F417" s="6">
        <v>3463</v>
      </c>
      <c r="G417" s="6">
        <v>3764</v>
      </c>
    </row>
    <row r="418" spans="1:7" x14ac:dyDescent="0.25">
      <c r="A418" s="6">
        <v>21100</v>
      </c>
      <c r="B418" s="6">
        <v>1638</v>
      </c>
      <c r="C418" s="6">
        <v>2417</v>
      </c>
      <c r="D418" s="6">
        <v>2822</v>
      </c>
      <c r="E418" s="6">
        <v>3152</v>
      </c>
      <c r="F418" s="6">
        <v>3467</v>
      </c>
      <c r="G418" s="6">
        <v>3768</v>
      </c>
    </row>
    <row r="419" spans="1:7" x14ac:dyDescent="0.25">
      <c r="A419" s="6">
        <v>21150</v>
      </c>
      <c r="B419" s="6">
        <v>1640</v>
      </c>
      <c r="C419" s="6">
        <v>2420</v>
      </c>
      <c r="D419" s="6">
        <v>2825</v>
      </c>
      <c r="E419" s="6">
        <v>3155</v>
      </c>
      <c r="F419" s="6">
        <v>3471</v>
      </c>
      <c r="G419" s="6">
        <v>3773</v>
      </c>
    </row>
    <row r="420" spans="1:7" x14ac:dyDescent="0.25">
      <c r="A420" s="6">
        <v>21200</v>
      </c>
      <c r="B420" s="6">
        <v>1642</v>
      </c>
      <c r="C420" s="6">
        <v>2423</v>
      </c>
      <c r="D420" s="6">
        <v>2828</v>
      </c>
      <c r="E420" s="6">
        <v>3159</v>
      </c>
      <c r="F420" s="6">
        <v>3474</v>
      </c>
      <c r="G420" s="6">
        <v>3777</v>
      </c>
    </row>
    <row r="421" spans="1:7" x14ac:dyDescent="0.25">
      <c r="A421" s="6">
        <v>21250</v>
      </c>
      <c r="B421" s="6">
        <v>1644</v>
      </c>
      <c r="C421" s="6">
        <v>2425</v>
      </c>
      <c r="D421" s="6">
        <v>2831</v>
      </c>
      <c r="E421" s="6">
        <v>3162</v>
      </c>
      <c r="F421" s="6">
        <v>3478</v>
      </c>
      <c r="G421" s="6">
        <v>3781</v>
      </c>
    </row>
    <row r="422" spans="1:7" x14ac:dyDescent="0.25">
      <c r="A422" s="6">
        <v>21300</v>
      </c>
      <c r="B422" s="6">
        <v>1647</v>
      </c>
      <c r="C422" s="6">
        <v>2428</v>
      </c>
      <c r="D422" s="6">
        <v>2834</v>
      </c>
      <c r="E422" s="6">
        <v>3165</v>
      </c>
      <c r="F422" s="6">
        <v>3482</v>
      </c>
      <c r="G422" s="6">
        <v>3785</v>
      </c>
    </row>
    <row r="423" spans="1:7" x14ac:dyDescent="0.25">
      <c r="A423" s="6">
        <v>21350</v>
      </c>
      <c r="B423" s="6">
        <v>1649</v>
      </c>
      <c r="C423" s="6">
        <v>2431</v>
      </c>
      <c r="D423" s="6">
        <v>2837</v>
      </c>
      <c r="E423" s="6">
        <v>3169</v>
      </c>
      <c r="F423" s="6">
        <v>3486</v>
      </c>
      <c r="G423" s="6">
        <v>3789</v>
      </c>
    </row>
    <row r="424" spans="1:7" x14ac:dyDescent="0.25">
      <c r="A424" s="6">
        <v>21400</v>
      </c>
      <c r="B424" s="6">
        <v>1651</v>
      </c>
      <c r="C424" s="6">
        <v>2434</v>
      </c>
      <c r="D424" s="6">
        <v>2840</v>
      </c>
      <c r="E424" s="6">
        <v>3172</v>
      </c>
      <c r="F424" s="6">
        <v>3490</v>
      </c>
      <c r="G424" s="6">
        <v>3793</v>
      </c>
    </row>
    <row r="425" spans="1:7" x14ac:dyDescent="0.25">
      <c r="A425" s="6">
        <v>21450</v>
      </c>
      <c r="B425" s="6">
        <v>1653</v>
      </c>
      <c r="C425" s="6">
        <v>2437</v>
      </c>
      <c r="D425" s="6">
        <v>2843</v>
      </c>
      <c r="E425" s="6">
        <v>3176</v>
      </c>
      <c r="F425" s="6">
        <v>3493</v>
      </c>
      <c r="G425" s="6">
        <v>3797</v>
      </c>
    </row>
    <row r="426" spans="1:7" x14ac:dyDescent="0.25">
      <c r="A426" s="6">
        <v>21500</v>
      </c>
      <c r="B426" s="6">
        <v>1655</v>
      </c>
      <c r="C426" s="6">
        <v>2440</v>
      </c>
      <c r="D426" s="6">
        <v>2846</v>
      </c>
      <c r="E426" s="6">
        <v>3179</v>
      </c>
      <c r="F426" s="6">
        <v>3497</v>
      </c>
      <c r="G426" s="6">
        <v>3801</v>
      </c>
    </row>
    <row r="427" spans="1:7" x14ac:dyDescent="0.25">
      <c r="A427" s="6">
        <v>21550</v>
      </c>
      <c r="B427" s="6">
        <v>1657</v>
      </c>
      <c r="C427" s="6">
        <v>2443</v>
      </c>
      <c r="D427" s="6">
        <v>2849</v>
      </c>
      <c r="E427" s="6">
        <v>3183</v>
      </c>
      <c r="F427" s="6">
        <v>3501</v>
      </c>
      <c r="G427" s="6">
        <v>3805</v>
      </c>
    </row>
    <row r="428" spans="1:7" x14ac:dyDescent="0.25">
      <c r="A428" s="6">
        <v>21600</v>
      </c>
      <c r="B428" s="6">
        <v>1659</v>
      </c>
      <c r="C428" s="6">
        <v>2446</v>
      </c>
      <c r="D428" s="6">
        <v>2853</v>
      </c>
      <c r="E428" s="6">
        <v>3187</v>
      </c>
      <c r="F428" s="6">
        <v>3506</v>
      </c>
      <c r="G428" s="6">
        <v>3811</v>
      </c>
    </row>
    <row r="429" spans="1:7" x14ac:dyDescent="0.25">
      <c r="A429" s="6">
        <v>21650</v>
      </c>
      <c r="B429" s="6">
        <v>1661</v>
      </c>
      <c r="C429" s="6">
        <v>2449</v>
      </c>
      <c r="D429" s="6">
        <v>2857</v>
      </c>
      <c r="E429" s="6">
        <v>3191</v>
      </c>
      <c r="F429" s="6">
        <v>3510</v>
      </c>
      <c r="G429" s="6">
        <v>3816</v>
      </c>
    </row>
    <row r="430" spans="1:7" x14ac:dyDescent="0.25">
      <c r="A430" s="6">
        <v>21700</v>
      </c>
      <c r="B430" s="6">
        <v>1663</v>
      </c>
      <c r="C430" s="6">
        <v>2452</v>
      </c>
      <c r="D430" s="6">
        <v>2861</v>
      </c>
      <c r="E430" s="6">
        <v>3195</v>
      </c>
      <c r="F430" s="6">
        <v>3515</v>
      </c>
      <c r="G430" s="6">
        <v>3821</v>
      </c>
    </row>
    <row r="431" spans="1:7" x14ac:dyDescent="0.25">
      <c r="A431" s="6">
        <v>21750</v>
      </c>
      <c r="B431" s="6">
        <v>1665</v>
      </c>
      <c r="C431" s="6">
        <v>2455</v>
      </c>
      <c r="D431" s="6">
        <v>2865</v>
      </c>
      <c r="E431" s="6">
        <v>3200</v>
      </c>
      <c r="F431" s="6">
        <v>3520</v>
      </c>
      <c r="G431" s="6">
        <v>3826</v>
      </c>
    </row>
    <row r="432" spans="1:7" x14ac:dyDescent="0.25">
      <c r="A432" s="6">
        <v>21800</v>
      </c>
      <c r="B432" s="6">
        <v>1667</v>
      </c>
      <c r="C432" s="6">
        <v>2458</v>
      </c>
      <c r="D432" s="6">
        <v>2868</v>
      </c>
      <c r="E432" s="6">
        <v>3204</v>
      </c>
      <c r="F432" s="6">
        <v>3524</v>
      </c>
      <c r="G432" s="6">
        <v>3831</v>
      </c>
    </row>
    <row r="433" spans="1:7" x14ac:dyDescent="0.25">
      <c r="A433" s="6">
        <v>21850</v>
      </c>
      <c r="B433" s="6">
        <v>1668</v>
      </c>
      <c r="C433" s="6">
        <v>2461</v>
      </c>
      <c r="D433" s="6">
        <v>2872</v>
      </c>
      <c r="E433" s="6">
        <v>3208</v>
      </c>
      <c r="F433" s="6">
        <v>3529</v>
      </c>
      <c r="G433" s="6">
        <v>3836</v>
      </c>
    </row>
    <row r="434" spans="1:7" x14ac:dyDescent="0.25">
      <c r="A434" s="6">
        <v>21900</v>
      </c>
      <c r="B434" s="6">
        <v>1670</v>
      </c>
      <c r="C434" s="6">
        <v>2464</v>
      </c>
      <c r="D434" s="6">
        <v>2876</v>
      </c>
      <c r="E434" s="6">
        <v>3213</v>
      </c>
      <c r="F434" s="6">
        <v>3534</v>
      </c>
      <c r="G434" s="6">
        <v>3841</v>
      </c>
    </row>
    <row r="435" spans="1:7" x14ac:dyDescent="0.25">
      <c r="A435" s="6">
        <v>21950</v>
      </c>
      <c r="B435" s="6">
        <v>1672</v>
      </c>
      <c r="C435" s="6">
        <v>2467</v>
      </c>
      <c r="D435" s="6">
        <v>2880</v>
      </c>
      <c r="E435" s="6">
        <v>3217</v>
      </c>
      <c r="F435" s="6">
        <v>3539</v>
      </c>
      <c r="G435" s="6">
        <v>3846</v>
      </c>
    </row>
    <row r="436" spans="1:7" x14ac:dyDescent="0.25">
      <c r="A436" s="6">
        <v>22000</v>
      </c>
      <c r="B436" s="6">
        <v>1674</v>
      </c>
      <c r="C436" s="6">
        <v>2470</v>
      </c>
      <c r="D436" s="6">
        <v>2884</v>
      </c>
      <c r="E436" s="6">
        <v>3221</v>
      </c>
      <c r="F436" s="6">
        <v>3543</v>
      </c>
      <c r="G436" s="6">
        <v>3852</v>
      </c>
    </row>
    <row r="437" spans="1:7" x14ac:dyDescent="0.25">
      <c r="A437" s="6">
        <v>22050</v>
      </c>
      <c r="B437" s="6">
        <v>1676</v>
      </c>
      <c r="C437" s="6">
        <v>2473</v>
      </c>
      <c r="D437" s="6">
        <v>2888</v>
      </c>
      <c r="E437" s="6">
        <v>3225</v>
      </c>
      <c r="F437" s="6">
        <v>3548</v>
      </c>
      <c r="G437" s="6">
        <v>3857</v>
      </c>
    </row>
    <row r="438" spans="1:7" x14ac:dyDescent="0.25">
      <c r="A438" s="6">
        <v>22100</v>
      </c>
      <c r="B438" s="6">
        <v>1678</v>
      </c>
      <c r="C438" s="6">
        <v>2476</v>
      </c>
      <c r="D438" s="6">
        <v>2891</v>
      </c>
      <c r="E438" s="6">
        <v>3230</v>
      </c>
      <c r="F438" s="6">
        <v>3553</v>
      </c>
      <c r="G438" s="6">
        <v>3862</v>
      </c>
    </row>
    <row r="439" spans="1:7" x14ac:dyDescent="0.25">
      <c r="A439" s="6">
        <v>22150</v>
      </c>
      <c r="B439" s="6">
        <v>1680</v>
      </c>
      <c r="C439" s="6">
        <v>2479</v>
      </c>
      <c r="D439" s="6">
        <v>2895</v>
      </c>
      <c r="E439" s="6">
        <v>3234</v>
      </c>
      <c r="F439" s="6">
        <v>3557</v>
      </c>
      <c r="G439" s="6">
        <v>3867</v>
      </c>
    </row>
    <row r="440" spans="1:7" x14ac:dyDescent="0.25">
      <c r="A440" s="6">
        <v>22200</v>
      </c>
      <c r="B440" s="6">
        <v>1681</v>
      </c>
      <c r="C440" s="6">
        <v>2482</v>
      </c>
      <c r="D440" s="6">
        <v>2899</v>
      </c>
      <c r="E440" s="6">
        <v>3238</v>
      </c>
      <c r="F440" s="6">
        <v>3562</v>
      </c>
      <c r="G440" s="6">
        <v>3872</v>
      </c>
    </row>
    <row r="441" spans="1:7" x14ac:dyDescent="0.25">
      <c r="A441" s="6">
        <v>22250</v>
      </c>
      <c r="B441" s="6">
        <v>1683</v>
      </c>
      <c r="C441" s="6">
        <v>2485</v>
      </c>
      <c r="D441" s="6">
        <v>2903</v>
      </c>
      <c r="E441" s="6">
        <v>3243</v>
      </c>
      <c r="F441" s="6">
        <v>3567</v>
      </c>
      <c r="G441" s="6">
        <v>3877</v>
      </c>
    </row>
    <row r="442" spans="1:7" x14ac:dyDescent="0.25">
      <c r="A442" s="6">
        <v>22300</v>
      </c>
      <c r="B442" s="6">
        <v>1685</v>
      </c>
      <c r="C442" s="6">
        <v>2488</v>
      </c>
      <c r="D442" s="6">
        <v>2907</v>
      </c>
      <c r="E442" s="6">
        <v>3247</v>
      </c>
      <c r="F442" s="6">
        <v>3571</v>
      </c>
      <c r="G442" s="6">
        <v>3882</v>
      </c>
    </row>
    <row r="443" spans="1:7" x14ac:dyDescent="0.25">
      <c r="A443" s="6">
        <v>22350</v>
      </c>
      <c r="B443" s="6">
        <v>1687</v>
      </c>
      <c r="C443" s="6">
        <v>2491</v>
      </c>
      <c r="D443" s="6">
        <v>2911</v>
      </c>
      <c r="E443" s="6">
        <v>3251</v>
      </c>
      <c r="F443" s="6">
        <v>3576</v>
      </c>
      <c r="G443" s="6">
        <v>3887</v>
      </c>
    </row>
    <row r="444" spans="1:7" x14ac:dyDescent="0.25">
      <c r="A444" s="6">
        <v>22400</v>
      </c>
      <c r="B444" s="6">
        <v>1689</v>
      </c>
      <c r="C444" s="6">
        <v>2494</v>
      </c>
      <c r="D444" s="6">
        <v>2914</v>
      </c>
      <c r="E444" s="6">
        <v>3255</v>
      </c>
      <c r="F444" s="6">
        <v>3581</v>
      </c>
      <c r="G444" s="6">
        <v>3892</v>
      </c>
    </row>
    <row r="445" spans="1:7" x14ac:dyDescent="0.25">
      <c r="A445" s="6">
        <v>22450</v>
      </c>
      <c r="B445" s="6">
        <v>1691</v>
      </c>
      <c r="C445" s="6">
        <v>2497</v>
      </c>
      <c r="D445" s="6">
        <v>2918</v>
      </c>
      <c r="E445" s="6">
        <v>3260</v>
      </c>
      <c r="F445" s="6">
        <v>3586</v>
      </c>
      <c r="G445" s="6">
        <v>3898</v>
      </c>
    </row>
    <row r="446" spans="1:7" x14ac:dyDescent="0.25">
      <c r="A446" s="6">
        <v>22500</v>
      </c>
      <c r="B446" s="6">
        <v>1692</v>
      </c>
      <c r="C446" s="6">
        <v>2500</v>
      </c>
      <c r="D446" s="6">
        <v>2922</v>
      </c>
      <c r="E446" s="6">
        <v>3264</v>
      </c>
      <c r="F446" s="6">
        <v>3590</v>
      </c>
      <c r="G446" s="6">
        <v>3903</v>
      </c>
    </row>
    <row r="447" spans="1:7" x14ac:dyDescent="0.25">
      <c r="A447" s="6">
        <v>22550</v>
      </c>
      <c r="B447" s="6">
        <v>1694</v>
      </c>
      <c r="C447" s="6">
        <v>2503</v>
      </c>
      <c r="D447" s="6">
        <v>2926</v>
      </c>
      <c r="E447" s="6">
        <v>3268</v>
      </c>
      <c r="F447" s="6">
        <v>3595</v>
      </c>
      <c r="G447" s="6">
        <v>3908</v>
      </c>
    </row>
    <row r="448" spans="1:7" x14ac:dyDescent="0.25">
      <c r="A448" s="6">
        <v>22600</v>
      </c>
      <c r="B448" s="6">
        <v>1696</v>
      </c>
      <c r="C448" s="6">
        <v>2506</v>
      </c>
      <c r="D448" s="6">
        <v>2930</v>
      </c>
      <c r="E448" s="6">
        <v>3272</v>
      </c>
      <c r="F448" s="6">
        <v>3600</v>
      </c>
      <c r="G448" s="6">
        <v>3913</v>
      </c>
    </row>
    <row r="449" spans="1:7" x14ac:dyDescent="0.25">
      <c r="A449" s="6">
        <v>22650</v>
      </c>
      <c r="B449" s="6">
        <v>1698</v>
      </c>
      <c r="C449" s="6">
        <v>2509</v>
      </c>
      <c r="D449" s="6">
        <v>2934</v>
      </c>
      <c r="E449" s="6">
        <v>3277</v>
      </c>
      <c r="F449" s="6">
        <v>3604</v>
      </c>
      <c r="G449" s="6">
        <v>3918</v>
      </c>
    </row>
    <row r="450" spans="1:7" x14ac:dyDescent="0.25">
      <c r="A450" s="6">
        <v>22700</v>
      </c>
      <c r="B450" s="6">
        <v>1700</v>
      </c>
      <c r="C450" s="6">
        <v>2512</v>
      </c>
      <c r="D450" s="6">
        <v>2937</v>
      </c>
      <c r="E450" s="6">
        <v>3281</v>
      </c>
      <c r="F450" s="6">
        <v>3609</v>
      </c>
      <c r="G450" s="6">
        <v>3923</v>
      </c>
    </row>
    <row r="451" spans="1:7" x14ac:dyDescent="0.25">
      <c r="A451" s="6">
        <v>22750</v>
      </c>
      <c r="B451" s="6">
        <v>1702</v>
      </c>
      <c r="C451" s="6">
        <v>2515</v>
      </c>
      <c r="D451" s="6">
        <v>2941</v>
      </c>
      <c r="E451" s="6">
        <v>3285</v>
      </c>
      <c r="F451" s="6">
        <v>3614</v>
      </c>
      <c r="G451" s="6">
        <v>3928</v>
      </c>
    </row>
    <row r="452" spans="1:7" x14ac:dyDescent="0.25">
      <c r="A452" s="6">
        <v>22800</v>
      </c>
      <c r="B452" s="6">
        <v>1704</v>
      </c>
      <c r="C452" s="6">
        <v>2518</v>
      </c>
      <c r="D452" s="6">
        <v>2945</v>
      </c>
      <c r="E452" s="6">
        <v>3290</v>
      </c>
      <c r="F452" s="6">
        <v>3619</v>
      </c>
      <c r="G452" s="6">
        <v>3933</v>
      </c>
    </row>
    <row r="453" spans="1:7" x14ac:dyDescent="0.25">
      <c r="A453" s="6">
        <v>22850</v>
      </c>
      <c r="B453" s="6">
        <v>1705</v>
      </c>
      <c r="C453" s="6">
        <v>2521</v>
      </c>
      <c r="D453" s="6">
        <v>2949</v>
      </c>
      <c r="E453" s="6">
        <v>3294</v>
      </c>
      <c r="F453" s="6">
        <v>3623</v>
      </c>
      <c r="G453" s="6">
        <v>3938</v>
      </c>
    </row>
    <row r="454" spans="1:7" x14ac:dyDescent="0.25">
      <c r="A454" s="6">
        <v>22900</v>
      </c>
      <c r="B454" s="6">
        <v>1707</v>
      </c>
      <c r="C454" s="6">
        <v>2524</v>
      </c>
      <c r="D454" s="6">
        <v>2953</v>
      </c>
      <c r="E454" s="6">
        <v>3298</v>
      </c>
      <c r="F454" s="6">
        <v>3628</v>
      </c>
      <c r="G454" s="6">
        <v>3944</v>
      </c>
    </row>
    <row r="455" spans="1:7" x14ac:dyDescent="0.25">
      <c r="A455" s="6">
        <v>22950</v>
      </c>
      <c r="B455" s="6">
        <v>1709</v>
      </c>
      <c r="C455" s="6">
        <v>2527</v>
      </c>
      <c r="D455" s="6">
        <v>2957</v>
      </c>
      <c r="E455" s="6">
        <v>3302</v>
      </c>
      <c r="F455" s="6">
        <v>3633</v>
      </c>
      <c r="G455" s="6">
        <v>3949</v>
      </c>
    </row>
    <row r="456" spans="1:7" x14ac:dyDescent="0.25">
      <c r="A456" s="6">
        <v>23000</v>
      </c>
      <c r="B456" s="6">
        <v>1711</v>
      </c>
      <c r="C456" s="6">
        <v>2530</v>
      </c>
      <c r="D456" s="6">
        <v>2960</v>
      </c>
      <c r="E456" s="6">
        <v>3307</v>
      </c>
      <c r="F456" s="6">
        <v>3637</v>
      </c>
      <c r="G456" s="6">
        <v>3954</v>
      </c>
    </row>
    <row r="457" spans="1:7" x14ac:dyDescent="0.25">
      <c r="A457" s="6">
        <v>23050</v>
      </c>
      <c r="B457" s="6">
        <v>1713</v>
      </c>
      <c r="C457" s="6">
        <v>2533</v>
      </c>
      <c r="D457" s="6">
        <v>2964</v>
      </c>
      <c r="E457" s="6">
        <v>3311</v>
      </c>
      <c r="F457" s="6">
        <v>3642</v>
      </c>
      <c r="G457" s="6">
        <v>3959</v>
      </c>
    </row>
    <row r="458" spans="1:7" x14ac:dyDescent="0.25">
      <c r="A458" s="6">
        <v>23100</v>
      </c>
      <c r="B458" s="6">
        <v>1715</v>
      </c>
      <c r="C458" s="6">
        <v>2536</v>
      </c>
      <c r="D458" s="6">
        <v>2968</v>
      </c>
      <c r="E458" s="6">
        <v>3315</v>
      </c>
      <c r="F458" s="6">
        <v>3647</v>
      </c>
      <c r="G458" s="6">
        <v>3964</v>
      </c>
    </row>
    <row r="459" spans="1:7" x14ac:dyDescent="0.25">
      <c r="A459" s="6">
        <v>23150</v>
      </c>
      <c r="B459" s="6">
        <v>1717</v>
      </c>
      <c r="C459" s="6">
        <v>2539</v>
      </c>
      <c r="D459" s="6">
        <v>2972</v>
      </c>
      <c r="E459" s="6">
        <v>3320</v>
      </c>
      <c r="F459" s="6">
        <v>3651</v>
      </c>
      <c r="G459" s="6">
        <v>3969</v>
      </c>
    </row>
    <row r="460" spans="1:7" x14ac:dyDescent="0.25">
      <c r="A460" s="6">
        <v>23200</v>
      </c>
      <c r="B460" s="6">
        <v>1718</v>
      </c>
      <c r="C460" s="6">
        <v>2542</v>
      </c>
      <c r="D460" s="6">
        <v>2976</v>
      </c>
      <c r="E460" s="6">
        <v>3324</v>
      </c>
      <c r="F460" s="6">
        <v>3656</v>
      </c>
      <c r="G460" s="6">
        <v>3974</v>
      </c>
    </row>
    <row r="461" spans="1:7" x14ac:dyDescent="0.25">
      <c r="A461" s="6">
        <v>23250</v>
      </c>
      <c r="B461" s="6">
        <v>1720</v>
      </c>
      <c r="C461" s="6">
        <v>2545</v>
      </c>
      <c r="D461" s="6">
        <v>2979</v>
      </c>
      <c r="E461" s="6">
        <v>3328</v>
      </c>
      <c r="F461" s="6">
        <v>3661</v>
      </c>
      <c r="G461" s="6">
        <v>3979</v>
      </c>
    </row>
    <row r="462" spans="1:7" x14ac:dyDescent="0.25">
      <c r="A462" s="6">
        <v>23300</v>
      </c>
      <c r="B462" s="6">
        <v>1722</v>
      </c>
      <c r="C462" s="6">
        <v>2548</v>
      </c>
      <c r="D462" s="6">
        <v>2983</v>
      </c>
      <c r="E462" s="6">
        <v>3332</v>
      </c>
      <c r="F462" s="6">
        <v>3666</v>
      </c>
      <c r="G462" s="6">
        <v>3984</v>
      </c>
    </row>
    <row r="463" spans="1:7" x14ac:dyDescent="0.25">
      <c r="A463" s="6">
        <v>23350</v>
      </c>
      <c r="B463" s="6">
        <v>1724</v>
      </c>
      <c r="C463" s="6">
        <v>2551</v>
      </c>
      <c r="D463" s="6">
        <v>2987</v>
      </c>
      <c r="E463" s="6">
        <v>3337</v>
      </c>
      <c r="F463" s="6">
        <v>3670</v>
      </c>
      <c r="G463" s="6">
        <v>3990</v>
      </c>
    </row>
    <row r="464" spans="1:7" x14ac:dyDescent="0.25">
      <c r="A464" s="6">
        <v>23400</v>
      </c>
      <c r="B464" s="6">
        <v>1726</v>
      </c>
      <c r="C464" s="6">
        <v>2554</v>
      </c>
      <c r="D464" s="6">
        <v>2991</v>
      </c>
      <c r="E464" s="6">
        <v>3341</v>
      </c>
      <c r="F464" s="6">
        <v>3675</v>
      </c>
      <c r="G464" s="6">
        <v>3995</v>
      </c>
    </row>
    <row r="465" spans="1:7" x14ac:dyDescent="0.25">
      <c r="A465" s="6">
        <v>23450</v>
      </c>
      <c r="B465" s="6">
        <v>1728</v>
      </c>
      <c r="C465" s="6">
        <v>2557</v>
      </c>
      <c r="D465" s="6">
        <v>2995</v>
      </c>
      <c r="E465" s="6">
        <v>3345</v>
      </c>
      <c r="F465" s="6">
        <v>3680</v>
      </c>
      <c r="G465" s="6">
        <v>4000</v>
      </c>
    </row>
    <row r="466" spans="1:7" x14ac:dyDescent="0.25">
      <c r="A466" s="6">
        <v>23500</v>
      </c>
      <c r="B466" s="6">
        <v>1730</v>
      </c>
      <c r="C466" s="6">
        <v>2560</v>
      </c>
      <c r="D466" s="6">
        <v>2999</v>
      </c>
      <c r="E466" s="6">
        <v>3349</v>
      </c>
      <c r="F466" s="6">
        <v>3684</v>
      </c>
      <c r="G466" s="6">
        <v>4005</v>
      </c>
    </row>
    <row r="467" spans="1:7" x14ac:dyDescent="0.25">
      <c r="A467" s="6">
        <v>23550</v>
      </c>
      <c r="B467" s="6">
        <v>1731</v>
      </c>
      <c r="C467" s="6">
        <v>2563</v>
      </c>
      <c r="D467" s="6">
        <v>3002</v>
      </c>
      <c r="E467" s="6">
        <v>3354</v>
      </c>
      <c r="F467" s="6">
        <v>3689</v>
      </c>
      <c r="G467" s="6">
        <v>4010</v>
      </c>
    </row>
    <row r="468" spans="1:7" x14ac:dyDescent="0.25">
      <c r="A468" s="6">
        <v>23600</v>
      </c>
      <c r="B468" s="6">
        <v>1733</v>
      </c>
      <c r="C468" s="6">
        <v>2566</v>
      </c>
      <c r="D468" s="6">
        <v>3006</v>
      </c>
      <c r="E468" s="6">
        <v>3358</v>
      </c>
      <c r="F468" s="6">
        <v>3694</v>
      </c>
      <c r="G468" s="6">
        <v>4015</v>
      </c>
    </row>
    <row r="469" spans="1:7" x14ac:dyDescent="0.25">
      <c r="A469" s="6">
        <v>23650</v>
      </c>
      <c r="B469" s="6">
        <v>1735</v>
      </c>
      <c r="C469" s="6">
        <v>2569</v>
      </c>
      <c r="D469" s="6">
        <v>3010</v>
      </c>
      <c r="E469" s="6">
        <v>3362</v>
      </c>
      <c r="F469" s="6">
        <v>3699</v>
      </c>
      <c r="G469" s="6">
        <v>4020</v>
      </c>
    </row>
    <row r="470" spans="1:7" x14ac:dyDescent="0.25">
      <c r="A470" s="6">
        <v>23700</v>
      </c>
      <c r="B470" s="6">
        <v>1737</v>
      </c>
      <c r="C470" s="6">
        <v>2572</v>
      </c>
      <c r="D470" s="6">
        <v>3014</v>
      </c>
      <c r="E470" s="6">
        <v>3367</v>
      </c>
      <c r="F470" s="6">
        <v>3703</v>
      </c>
      <c r="G470" s="6">
        <v>4025</v>
      </c>
    </row>
    <row r="471" spans="1:7" x14ac:dyDescent="0.25">
      <c r="A471" s="6">
        <v>23750</v>
      </c>
      <c r="B471" s="6">
        <v>1739</v>
      </c>
      <c r="C471" s="6">
        <v>2575</v>
      </c>
      <c r="D471" s="6">
        <v>3018</v>
      </c>
      <c r="E471" s="6">
        <v>3371</v>
      </c>
      <c r="F471" s="6">
        <v>3708</v>
      </c>
      <c r="G471" s="6">
        <v>4031</v>
      </c>
    </row>
    <row r="472" spans="1:7" x14ac:dyDescent="0.25">
      <c r="A472" s="6">
        <v>23800</v>
      </c>
      <c r="B472" s="6">
        <v>1741</v>
      </c>
      <c r="C472" s="6">
        <v>2578</v>
      </c>
      <c r="D472" s="6">
        <v>3022</v>
      </c>
      <c r="E472" s="6">
        <v>3375</v>
      </c>
      <c r="F472" s="6">
        <v>3713</v>
      </c>
      <c r="G472" s="6">
        <v>4036</v>
      </c>
    </row>
    <row r="473" spans="1:7" x14ac:dyDescent="0.25">
      <c r="A473" s="6">
        <v>23850</v>
      </c>
      <c r="B473" s="6">
        <v>1742</v>
      </c>
      <c r="C473" s="6">
        <v>2581</v>
      </c>
      <c r="D473" s="6">
        <v>3025</v>
      </c>
      <c r="E473" s="6">
        <v>3379</v>
      </c>
      <c r="F473" s="6">
        <v>3717</v>
      </c>
      <c r="G473" s="6">
        <v>4041</v>
      </c>
    </row>
    <row r="474" spans="1:7" x14ac:dyDescent="0.25">
      <c r="A474" s="6">
        <v>23900</v>
      </c>
      <c r="B474" s="6">
        <v>1744</v>
      </c>
      <c r="C474" s="6">
        <v>2584</v>
      </c>
      <c r="D474" s="6">
        <v>3029</v>
      </c>
      <c r="E474" s="6">
        <v>3384</v>
      </c>
      <c r="F474" s="6">
        <v>3722</v>
      </c>
      <c r="G474" s="6">
        <v>4046</v>
      </c>
    </row>
    <row r="475" spans="1:7" x14ac:dyDescent="0.25">
      <c r="A475" s="6">
        <v>23950</v>
      </c>
      <c r="B475" s="6">
        <v>1746</v>
      </c>
      <c r="C475" s="6">
        <v>2587</v>
      </c>
      <c r="D475" s="6">
        <v>3033</v>
      </c>
      <c r="E475" s="6">
        <v>3388</v>
      </c>
      <c r="F475" s="6">
        <v>3727</v>
      </c>
      <c r="G475" s="6">
        <v>4051</v>
      </c>
    </row>
    <row r="476" spans="1:7" x14ac:dyDescent="0.25">
      <c r="A476" s="6">
        <v>24000</v>
      </c>
      <c r="B476" s="6">
        <v>1748</v>
      </c>
      <c r="C476" s="6">
        <v>2590</v>
      </c>
      <c r="D476" s="6">
        <v>3037</v>
      </c>
      <c r="E476" s="6">
        <v>3392</v>
      </c>
      <c r="F476" s="6">
        <v>3731</v>
      </c>
      <c r="G476" s="6">
        <v>4056</v>
      </c>
    </row>
    <row r="477" spans="1:7" x14ac:dyDescent="0.25">
      <c r="A477" s="6">
        <v>24050</v>
      </c>
      <c r="B477" s="6">
        <v>1750</v>
      </c>
      <c r="C477" s="6">
        <v>2593</v>
      </c>
      <c r="D477" s="6">
        <v>3041</v>
      </c>
      <c r="E477" s="6">
        <v>3397</v>
      </c>
      <c r="F477" s="6">
        <v>3736</v>
      </c>
      <c r="G477" s="6">
        <v>4061</v>
      </c>
    </row>
    <row r="478" spans="1:7" x14ac:dyDescent="0.25">
      <c r="A478" s="6">
        <v>24100</v>
      </c>
      <c r="B478" s="6">
        <v>1752</v>
      </c>
      <c r="C478" s="6">
        <v>2596</v>
      </c>
      <c r="D478" s="6">
        <v>3045</v>
      </c>
      <c r="E478" s="6">
        <v>3401</v>
      </c>
      <c r="F478" s="6">
        <v>3741</v>
      </c>
      <c r="G478" s="6">
        <v>4066</v>
      </c>
    </row>
    <row r="479" spans="1:7" x14ac:dyDescent="0.25">
      <c r="A479" s="6">
        <v>24150</v>
      </c>
      <c r="B479" s="6">
        <v>1754</v>
      </c>
      <c r="C479" s="6">
        <v>2599</v>
      </c>
      <c r="D479" s="6">
        <v>3048</v>
      </c>
      <c r="E479" s="6">
        <v>3405</v>
      </c>
      <c r="F479" s="6">
        <v>3746</v>
      </c>
      <c r="G479" s="6">
        <v>4071</v>
      </c>
    </row>
    <row r="480" spans="1:7" x14ac:dyDescent="0.25">
      <c r="A480" s="6">
        <v>24200</v>
      </c>
      <c r="B480" s="6">
        <v>1755</v>
      </c>
      <c r="C480" s="6">
        <v>2602</v>
      </c>
      <c r="D480" s="6">
        <v>3052</v>
      </c>
      <c r="E480" s="6">
        <v>3409</v>
      </c>
      <c r="F480" s="6">
        <v>3750</v>
      </c>
      <c r="G480" s="6">
        <v>4077</v>
      </c>
    </row>
    <row r="481" spans="1:7" x14ac:dyDescent="0.25">
      <c r="A481" s="6">
        <v>24250</v>
      </c>
      <c r="B481" s="6">
        <v>1757</v>
      </c>
      <c r="C481" s="6">
        <v>2605</v>
      </c>
      <c r="D481" s="6">
        <v>3056</v>
      </c>
      <c r="E481" s="6">
        <v>3414</v>
      </c>
      <c r="F481" s="6">
        <v>3755</v>
      </c>
      <c r="G481" s="6">
        <v>4082</v>
      </c>
    </row>
    <row r="482" spans="1:7" x14ac:dyDescent="0.25">
      <c r="A482" s="6">
        <v>24300</v>
      </c>
      <c r="B482" s="6">
        <v>1759</v>
      </c>
      <c r="C482" s="6">
        <v>2608</v>
      </c>
      <c r="D482" s="6">
        <v>3060</v>
      </c>
      <c r="E482" s="6">
        <v>3418</v>
      </c>
      <c r="F482" s="6">
        <v>3760</v>
      </c>
      <c r="G482" s="6">
        <v>4087</v>
      </c>
    </row>
    <row r="483" spans="1:7" x14ac:dyDescent="0.25">
      <c r="A483" s="6">
        <v>24350</v>
      </c>
      <c r="B483" s="6">
        <v>1761</v>
      </c>
      <c r="C483" s="6">
        <v>2611</v>
      </c>
      <c r="D483" s="6">
        <v>3064</v>
      </c>
      <c r="E483" s="6">
        <v>3422</v>
      </c>
      <c r="F483" s="6">
        <v>3764</v>
      </c>
      <c r="G483" s="6">
        <v>4092</v>
      </c>
    </row>
    <row r="484" spans="1:7" x14ac:dyDescent="0.25">
      <c r="A484" s="6">
        <v>24400</v>
      </c>
      <c r="B484" s="6">
        <v>1763</v>
      </c>
      <c r="C484" s="6">
        <v>2614</v>
      </c>
      <c r="D484" s="6">
        <v>3068</v>
      </c>
      <c r="E484" s="6">
        <v>3426</v>
      </c>
      <c r="F484" s="6">
        <v>3769</v>
      </c>
      <c r="G484" s="6">
        <v>4097</v>
      </c>
    </row>
    <row r="485" spans="1:7" x14ac:dyDescent="0.25">
      <c r="A485" s="6">
        <v>24450</v>
      </c>
      <c r="B485" s="6">
        <v>1765</v>
      </c>
      <c r="C485" s="6">
        <v>2617</v>
      </c>
      <c r="D485" s="6">
        <v>3071</v>
      </c>
      <c r="E485" s="6">
        <v>3431</v>
      </c>
      <c r="F485" s="6">
        <v>3774</v>
      </c>
      <c r="G485" s="6">
        <v>4102</v>
      </c>
    </row>
    <row r="486" spans="1:7" x14ac:dyDescent="0.25">
      <c r="A486" s="6">
        <v>24500</v>
      </c>
      <c r="B486" s="6">
        <v>1767</v>
      </c>
      <c r="C486" s="6">
        <v>2620</v>
      </c>
      <c r="D486" s="6">
        <v>3075</v>
      </c>
      <c r="E486" s="6">
        <v>3435</v>
      </c>
      <c r="F486" s="6">
        <v>3779</v>
      </c>
      <c r="G486" s="6">
        <v>4107</v>
      </c>
    </row>
    <row r="487" spans="1:7" x14ac:dyDescent="0.25">
      <c r="A487" s="6">
        <v>24550</v>
      </c>
      <c r="B487" s="6">
        <v>1768</v>
      </c>
      <c r="C487" s="6">
        <v>2623</v>
      </c>
      <c r="D487" s="6">
        <v>3079</v>
      </c>
      <c r="E487" s="6">
        <v>3439</v>
      </c>
      <c r="F487" s="6">
        <v>3783</v>
      </c>
      <c r="G487" s="6">
        <v>4112</v>
      </c>
    </row>
    <row r="488" spans="1:7" x14ac:dyDescent="0.25">
      <c r="A488" s="6">
        <v>24600</v>
      </c>
      <c r="B488" s="6">
        <v>1770</v>
      </c>
      <c r="C488" s="6">
        <v>2626</v>
      </c>
      <c r="D488" s="6">
        <v>3083</v>
      </c>
      <c r="E488" s="6">
        <v>3444</v>
      </c>
      <c r="F488" s="6">
        <v>3788</v>
      </c>
      <c r="G488" s="6">
        <v>4117</v>
      </c>
    </row>
    <row r="489" spans="1:7" x14ac:dyDescent="0.25">
      <c r="A489" s="6">
        <v>24650</v>
      </c>
      <c r="B489" s="6">
        <v>1772</v>
      </c>
      <c r="C489" s="6">
        <v>2629</v>
      </c>
      <c r="D489" s="6">
        <v>3087</v>
      </c>
      <c r="E489" s="6">
        <v>3448</v>
      </c>
      <c r="F489" s="6">
        <v>3793</v>
      </c>
      <c r="G489" s="6">
        <v>4123</v>
      </c>
    </row>
    <row r="490" spans="1:7" x14ac:dyDescent="0.25">
      <c r="A490" s="6">
        <v>24700</v>
      </c>
      <c r="B490" s="6">
        <v>1774</v>
      </c>
      <c r="C490" s="6">
        <v>2632</v>
      </c>
      <c r="D490" s="6">
        <v>3091</v>
      </c>
      <c r="E490" s="6">
        <v>3452</v>
      </c>
      <c r="F490" s="6">
        <v>3797</v>
      </c>
      <c r="G490" s="6">
        <v>4128</v>
      </c>
    </row>
    <row r="491" spans="1:7" x14ac:dyDescent="0.25">
      <c r="A491" s="6">
        <v>24750</v>
      </c>
      <c r="B491" s="6">
        <v>1776</v>
      </c>
      <c r="C491" s="6">
        <v>2635</v>
      </c>
      <c r="D491" s="6">
        <v>3094</v>
      </c>
      <c r="E491" s="6">
        <v>3456</v>
      </c>
      <c r="F491" s="6">
        <v>3802</v>
      </c>
      <c r="G491" s="6">
        <v>4133</v>
      </c>
    </row>
    <row r="492" spans="1:7" x14ac:dyDescent="0.25">
      <c r="A492" s="6">
        <v>24800</v>
      </c>
      <c r="B492" s="6">
        <v>1778</v>
      </c>
      <c r="C492" s="6">
        <v>2638</v>
      </c>
      <c r="D492" s="6">
        <v>3098</v>
      </c>
      <c r="E492" s="6">
        <v>3461</v>
      </c>
      <c r="F492" s="6">
        <v>3807</v>
      </c>
      <c r="G492" s="6">
        <v>4138</v>
      </c>
    </row>
    <row r="493" spans="1:7" x14ac:dyDescent="0.25">
      <c r="A493" s="6">
        <v>24850</v>
      </c>
      <c r="B493" s="6">
        <v>1780</v>
      </c>
      <c r="C493" s="6">
        <v>2641</v>
      </c>
      <c r="D493" s="6">
        <v>3102</v>
      </c>
      <c r="E493" s="6">
        <v>3465</v>
      </c>
      <c r="F493" s="6">
        <v>3811</v>
      </c>
      <c r="G493" s="6">
        <v>4143</v>
      </c>
    </row>
    <row r="494" spans="1:7" x14ac:dyDescent="0.25">
      <c r="A494" s="6">
        <v>24900</v>
      </c>
      <c r="B494" s="6">
        <v>1781</v>
      </c>
      <c r="C494" s="6">
        <v>2644</v>
      </c>
      <c r="D494" s="6">
        <v>3106</v>
      </c>
      <c r="E494" s="6">
        <v>3469</v>
      </c>
      <c r="F494" s="6">
        <v>3816</v>
      </c>
      <c r="G494" s="6">
        <v>4148</v>
      </c>
    </row>
    <row r="495" spans="1:7" x14ac:dyDescent="0.25">
      <c r="A495" s="6">
        <v>24950</v>
      </c>
      <c r="B495" s="6">
        <v>1783</v>
      </c>
      <c r="C495" s="6">
        <v>2647</v>
      </c>
      <c r="D495" s="6">
        <v>3110</v>
      </c>
      <c r="E495" s="6">
        <v>3474</v>
      </c>
      <c r="F495" s="6">
        <v>3821</v>
      </c>
      <c r="G495" s="6">
        <v>4153</v>
      </c>
    </row>
    <row r="496" spans="1:7" x14ac:dyDescent="0.25">
      <c r="A496" s="6">
        <v>25000</v>
      </c>
      <c r="B496" s="6">
        <v>1785</v>
      </c>
      <c r="C496" s="6">
        <v>2650</v>
      </c>
      <c r="D496" s="6">
        <v>3114</v>
      </c>
      <c r="E496" s="6">
        <v>3478</v>
      </c>
      <c r="F496" s="6">
        <v>3826</v>
      </c>
      <c r="G496" s="6">
        <v>4158</v>
      </c>
    </row>
    <row r="497" spans="1:7" x14ac:dyDescent="0.25">
      <c r="A497" s="6">
        <v>25050</v>
      </c>
      <c r="B497" s="6">
        <v>1787</v>
      </c>
      <c r="C497" s="6">
        <v>2653</v>
      </c>
      <c r="D497" s="6">
        <v>3117</v>
      </c>
      <c r="E497" s="6">
        <v>3482</v>
      </c>
      <c r="F497" s="6">
        <v>3830</v>
      </c>
      <c r="G497" s="6">
        <v>4163</v>
      </c>
    </row>
    <row r="498" spans="1:7" x14ac:dyDescent="0.25">
      <c r="A498" s="6">
        <v>25100</v>
      </c>
      <c r="B498" s="6">
        <v>1789</v>
      </c>
      <c r="C498" s="6">
        <v>2656</v>
      </c>
      <c r="D498" s="6">
        <v>3121</v>
      </c>
      <c r="E498" s="6">
        <v>3486</v>
      </c>
      <c r="F498" s="6">
        <v>3835</v>
      </c>
      <c r="G498" s="6">
        <v>4169</v>
      </c>
    </row>
    <row r="499" spans="1:7" x14ac:dyDescent="0.25">
      <c r="A499" s="6">
        <v>25150</v>
      </c>
      <c r="B499" s="6">
        <v>1791</v>
      </c>
      <c r="C499" s="6">
        <v>2659</v>
      </c>
      <c r="D499" s="6">
        <v>3125</v>
      </c>
      <c r="E499" s="6">
        <v>3491</v>
      </c>
      <c r="F499" s="6">
        <v>3840</v>
      </c>
      <c r="G499" s="6">
        <v>4174</v>
      </c>
    </row>
    <row r="500" spans="1:7" x14ac:dyDescent="0.25">
      <c r="A500" s="6">
        <v>25200</v>
      </c>
      <c r="B500" s="6">
        <v>1792</v>
      </c>
      <c r="C500" s="6">
        <v>2662</v>
      </c>
      <c r="D500" s="6">
        <v>3129</v>
      </c>
      <c r="E500" s="6">
        <v>3495</v>
      </c>
      <c r="F500" s="6">
        <v>3844</v>
      </c>
      <c r="G500" s="6">
        <v>4179</v>
      </c>
    </row>
    <row r="501" spans="1:7" x14ac:dyDescent="0.25">
      <c r="A501" s="6">
        <v>25250</v>
      </c>
      <c r="B501" s="6">
        <v>1794</v>
      </c>
      <c r="C501" s="6">
        <v>2665</v>
      </c>
      <c r="D501" s="6">
        <v>3133</v>
      </c>
      <c r="E501" s="6">
        <v>3499</v>
      </c>
      <c r="F501" s="6">
        <v>3849</v>
      </c>
      <c r="G501" s="6">
        <v>4184</v>
      </c>
    </row>
    <row r="502" spans="1:7" x14ac:dyDescent="0.25">
      <c r="A502" s="6">
        <v>25300</v>
      </c>
      <c r="B502" s="6">
        <v>1796</v>
      </c>
      <c r="C502" s="6">
        <v>2668</v>
      </c>
      <c r="D502" s="6">
        <v>3136</v>
      </c>
      <c r="E502" s="6">
        <v>3503</v>
      </c>
      <c r="F502" s="6">
        <v>3854</v>
      </c>
      <c r="G502" s="6">
        <v>4189</v>
      </c>
    </row>
    <row r="503" spans="1:7" x14ac:dyDescent="0.25">
      <c r="A503" s="6">
        <v>25350</v>
      </c>
      <c r="B503" s="6">
        <v>1798</v>
      </c>
      <c r="C503" s="6">
        <v>2671</v>
      </c>
      <c r="D503" s="6">
        <v>3140</v>
      </c>
      <c r="E503" s="6">
        <v>3508</v>
      </c>
      <c r="F503" s="6">
        <v>3858</v>
      </c>
      <c r="G503" s="6">
        <v>4194</v>
      </c>
    </row>
    <row r="504" spans="1:7" x14ac:dyDescent="0.25">
      <c r="A504" s="6">
        <v>25400</v>
      </c>
      <c r="B504" s="6">
        <v>1800</v>
      </c>
      <c r="C504" s="6">
        <v>2674</v>
      </c>
      <c r="D504" s="6">
        <v>3144</v>
      </c>
      <c r="E504" s="6">
        <v>3512</v>
      </c>
      <c r="F504" s="6">
        <v>3863</v>
      </c>
      <c r="G504" s="6">
        <v>4199</v>
      </c>
    </row>
    <row r="505" spans="1:7" x14ac:dyDescent="0.25">
      <c r="A505" s="6">
        <v>25450</v>
      </c>
      <c r="B505" s="6">
        <v>1802</v>
      </c>
      <c r="C505" s="6">
        <v>2677</v>
      </c>
      <c r="D505" s="6">
        <v>3148</v>
      </c>
      <c r="E505" s="6">
        <v>3516</v>
      </c>
      <c r="F505" s="6">
        <v>3868</v>
      </c>
      <c r="G505" s="6">
        <v>4204</v>
      </c>
    </row>
    <row r="506" spans="1:7" x14ac:dyDescent="0.25">
      <c r="A506" s="6">
        <v>25500</v>
      </c>
      <c r="B506" s="6">
        <v>1804</v>
      </c>
      <c r="C506" s="6">
        <v>2680</v>
      </c>
      <c r="D506" s="6">
        <v>3152</v>
      </c>
      <c r="E506" s="6">
        <v>3521</v>
      </c>
      <c r="F506" s="6">
        <v>3873</v>
      </c>
      <c r="G506" s="6">
        <v>4210</v>
      </c>
    </row>
    <row r="507" spans="1:7" x14ac:dyDescent="0.25">
      <c r="A507" s="6">
        <v>25550</v>
      </c>
      <c r="B507" s="6">
        <v>1805</v>
      </c>
      <c r="C507" s="6">
        <v>2682</v>
      </c>
      <c r="D507" s="6">
        <v>3156</v>
      </c>
      <c r="E507" s="6">
        <v>3525</v>
      </c>
      <c r="F507" s="6">
        <v>3877</v>
      </c>
      <c r="G507" s="6">
        <v>4215</v>
      </c>
    </row>
    <row r="508" spans="1:7" x14ac:dyDescent="0.25">
      <c r="A508" s="6">
        <v>25600</v>
      </c>
      <c r="B508" s="6">
        <v>1807</v>
      </c>
      <c r="C508" s="6">
        <v>2685</v>
      </c>
      <c r="D508" s="6">
        <v>3159</v>
      </c>
      <c r="E508" s="6">
        <v>3529</v>
      </c>
      <c r="F508" s="6">
        <v>3882</v>
      </c>
      <c r="G508" s="6">
        <v>4220</v>
      </c>
    </row>
    <row r="509" spans="1:7" x14ac:dyDescent="0.25">
      <c r="A509" s="6">
        <v>25650</v>
      </c>
      <c r="B509" s="6">
        <v>1809</v>
      </c>
      <c r="C509" s="6">
        <v>2688</v>
      </c>
      <c r="D509" s="6">
        <v>3163</v>
      </c>
      <c r="E509" s="6">
        <v>3533</v>
      </c>
      <c r="F509" s="6">
        <v>3887</v>
      </c>
      <c r="G509" s="6">
        <v>4225</v>
      </c>
    </row>
    <row r="510" spans="1:7" x14ac:dyDescent="0.25">
      <c r="A510" s="6">
        <v>25700</v>
      </c>
      <c r="B510" s="6">
        <v>1811</v>
      </c>
      <c r="C510" s="6">
        <v>2691</v>
      </c>
      <c r="D510" s="6">
        <v>3167</v>
      </c>
      <c r="E510" s="6">
        <v>3538</v>
      </c>
      <c r="F510" s="6">
        <v>3891</v>
      </c>
      <c r="G510" s="6">
        <v>4230</v>
      </c>
    </row>
    <row r="511" spans="1:7" x14ac:dyDescent="0.25">
      <c r="A511" s="6">
        <v>25750</v>
      </c>
      <c r="B511" s="6">
        <v>1813</v>
      </c>
      <c r="C511" s="6">
        <v>2694</v>
      </c>
      <c r="D511" s="6">
        <v>3171</v>
      </c>
      <c r="E511" s="6">
        <v>3542</v>
      </c>
      <c r="F511" s="6">
        <v>3896</v>
      </c>
      <c r="G511" s="6">
        <v>4235</v>
      </c>
    </row>
    <row r="512" spans="1:7" x14ac:dyDescent="0.25">
      <c r="A512" s="6">
        <v>25800</v>
      </c>
      <c r="B512" s="6">
        <v>1815</v>
      </c>
      <c r="C512" s="6">
        <v>2697</v>
      </c>
      <c r="D512" s="6">
        <v>3175</v>
      </c>
      <c r="E512" s="6">
        <v>3546</v>
      </c>
      <c r="F512" s="6">
        <v>3901</v>
      </c>
      <c r="G512" s="6">
        <v>4240</v>
      </c>
    </row>
    <row r="513" spans="1:7" x14ac:dyDescent="0.25">
      <c r="A513" s="6">
        <v>25850</v>
      </c>
      <c r="B513" s="6">
        <v>1817</v>
      </c>
      <c r="C513" s="6">
        <v>2700</v>
      </c>
      <c r="D513" s="6">
        <v>3179</v>
      </c>
      <c r="E513" s="6">
        <v>3550</v>
      </c>
      <c r="F513" s="6">
        <v>3906</v>
      </c>
      <c r="G513" s="6">
        <v>4245</v>
      </c>
    </row>
    <row r="514" spans="1:7" x14ac:dyDescent="0.25">
      <c r="A514" s="6">
        <v>25900</v>
      </c>
      <c r="B514" s="6">
        <v>1818</v>
      </c>
      <c r="C514" s="6">
        <v>2703</v>
      </c>
      <c r="D514" s="6">
        <v>3182</v>
      </c>
      <c r="E514" s="6">
        <v>3555</v>
      </c>
      <c r="F514" s="6">
        <v>3910</v>
      </c>
      <c r="G514" s="6">
        <v>4250</v>
      </c>
    </row>
    <row r="515" spans="1:7" x14ac:dyDescent="0.25">
      <c r="A515" s="6">
        <v>25950</v>
      </c>
      <c r="B515" s="6">
        <v>1820</v>
      </c>
      <c r="C515" s="6">
        <v>2706</v>
      </c>
      <c r="D515" s="6">
        <v>3186</v>
      </c>
      <c r="E515" s="6">
        <v>3559</v>
      </c>
      <c r="F515" s="6">
        <v>3915</v>
      </c>
      <c r="G515" s="6">
        <v>4256</v>
      </c>
    </row>
    <row r="516" spans="1:7" x14ac:dyDescent="0.25">
      <c r="A516" s="6">
        <v>26000</v>
      </c>
      <c r="B516" s="6">
        <v>1822</v>
      </c>
      <c r="C516" s="6">
        <v>2709</v>
      </c>
      <c r="D516" s="6">
        <v>3190</v>
      </c>
      <c r="E516" s="6">
        <v>3563</v>
      </c>
      <c r="F516" s="6">
        <v>3920</v>
      </c>
      <c r="G516" s="6">
        <v>4261</v>
      </c>
    </row>
    <row r="517" spans="1:7" x14ac:dyDescent="0.25">
      <c r="A517" s="6">
        <v>26050</v>
      </c>
      <c r="B517" s="6">
        <v>1824</v>
      </c>
      <c r="C517" s="6">
        <v>2712</v>
      </c>
      <c r="D517" s="6">
        <v>3194</v>
      </c>
      <c r="E517" s="6">
        <v>3568</v>
      </c>
      <c r="F517" s="6">
        <v>3924</v>
      </c>
      <c r="G517" s="6">
        <v>4266</v>
      </c>
    </row>
    <row r="518" spans="1:7" x14ac:dyDescent="0.25">
      <c r="A518" s="6">
        <v>26100</v>
      </c>
      <c r="B518" s="6">
        <v>1826</v>
      </c>
      <c r="C518" s="6">
        <v>2715</v>
      </c>
      <c r="D518" s="6">
        <v>3198</v>
      </c>
      <c r="E518" s="6">
        <v>3572</v>
      </c>
      <c r="F518" s="6">
        <v>3929</v>
      </c>
      <c r="G518" s="6">
        <v>4271</v>
      </c>
    </row>
    <row r="519" spans="1:7" x14ac:dyDescent="0.25">
      <c r="A519" s="6">
        <v>26150</v>
      </c>
      <c r="B519" s="6">
        <v>1828</v>
      </c>
      <c r="C519" s="6">
        <v>2718</v>
      </c>
      <c r="D519" s="6">
        <v>3202</v>
      </c>
      <c r="E519" s="6">
        <v>3576</v>
      </c>
      <c r="F519" s="6">
        <v>3934</v>
      </c>
      <c r="G519" s="6">
        <v>4276</v>
      </c>
    </row>
    <row r="520" spans="1:7" x14ac:dyDescent="0.25">
      <c r="A520" s="6">
        <v>26200</v>
      </c>
      <c r="B520" s="6">
        <v>1830</v>
      </c>
      <c r="C520" s="6">
        <v>2721</v>
      </c>
      <c r="D520" s="6">
        <v>3205</v>
      </c>
      <c r="E520" s="6">
        <v>3580</v>
      </c>
      <c r="F520" s="6">
        <v>3938</v>
      </c>
      <c r="G520" s="6">
        <v>4281</v>
      </c>
    </row>
    <row r="521" spans="1:7" x14ac:dyDescent="0.25">
      <c r="A521" s="6">
        <v>26250</v>
      </c>
      <c r="B521" s="6">
        <v>1831</v>
      </c>
      <c r="C521" s="6">
        <v>2724</v>
      </c>
      <c r="D521" s="6">
        <v>3209</v>
      </c>
      <c r="E521" s="6">
        <v>3585</v>
      </c>
      <c r="F521" s="6">
        <v>3943</v>
      </c>
      <c r="G521" s="6">
        <v>4286</v>
      </c>
    </row>
    <row r="522" spans="1:7" x14ac:dyDescent="0.25">
      <c r="A522" s="6">
        <v>26300</v>
      </c>
      <c r="B522" s="6">
        <v>1833</v>
      </c>
      <c r="C522" s="6">
        <v>2727</v>
      </c>
      <c r="D522" s="6">
        <v>3213</v>
      </c>
      <c r="E522" s="6">
        <v>3589</v>
      </c>
      <c r="F522" s="6">
        <v>3948</v>
      </c>
      <c r="G522" s="6">
        <v>4291</v>
      </c>
    </row>
    <row r="523" spans="1:7" x14ac:dyDescent="0.25">
      <c r="A523" s="6">
        <v>26350</v>
      </c>
      <c r="B523" s="6">
        <v>1835</v>
      </c>
      <c r="C523" s="6">
        <v>2730</v>
      </c>
      <c r="D523" s="6">
        <v>3217</v>
      </c>
      <c r="E523" s="6">
        <v>3593</v>
      </c>
      <c r="F523" s="6">
        <v>3953</v>
      </c>
      <c r="G523" s="6">
        <v>4296</v>
      </c>
    </row>
    <row r="524" spans="1:7" x14ac:dyDescent="0.25">
      <c r="A524" s="6">
        <v>26400</v>
      </c>
      <c r="B524" s="6">
        <v>1837</v>
      </c>
      <c r="C524" s="6">
        <v>2733</v>
      </c>
      <c r="D524" s="6">
        <v>3221</v>
      </c>
      <c r="E524" s="6">
        <v>3598</v>
      </c>
      <c r="F524" s="6">
        <v>3957</v>
      </c>
      <c r="G524" s="6">
        <v>4302</v>
      </c>
    </row>
    <row r="525" spans="1:7" x14ac:dyDescent="0.25">
      <c r="A525" s="6">
        <v>26450</v>
      </c>
      <c r="B525" s="6">
        <v>1839</v>
      </c>
      <c r="C525" s="6">
        <v>2736</v>
      </c>
      <c r="D525" s="6">
        <v>3225</v>
      </c>
      <c r="E525" s="6">
        <v>3602</v>
      </c>
      <c r="F525" s="6">
        <v>3962</v>
      </c>
      <c r="G525" s="6">
        <v>4307</v>
      </c>
    </row>
    <row r="526" spans="1:7" x14ac:dyDescent="0.25">
      <c r="A526" s="6">
        <v>26500</v>
      </c>
      <c r="B526" s="6">
        <v>1841</v>
      </c>
      <c r="C526" s="6">
        <v>2739</v>
      </c>
      <c r="D526" s="6">
        <v>3228</v>
      </c>
      <c r="E526" s="6">
        <v>3606</v>
      </c>
      <c r="F526" s="6">
        <v>3967</v>
      </c>
      <c r="G526" s="6">
        <v>4312</v>
      </c>
    </row>
    <row r="527" spans="1:7" x14ac:dyDescent="0.25">
      <c r="A527" s="6">
        <v>26550</v>
      </c>
      <c r="B527" s="6">
        <v>1842</v>
      </c>
      <c r="C527" s="6">
        <v>2742</v>
      </c>
      <c r="D527" s="6">
        <v>3232</v>
      </c>
      <c r="E527" s="6">
        <v>3610</v>
      </c>
      <c r="F527" s="6">
        <v>3971</v>
      </c>
      <c r="G527" s="6">
        <v>4317</v>
      </c>
    </row>
    <row r="528" spans="1:7" x14ac:dyDescent="0.25">
      <c r="A528" s="6">
        <v>26600</v>
      </c>
      <c r="B528" s="6">
        <v>1844</v>
      </c>
      <c r="C528" s="6">
        <v>2745</v>
      </c>
      <c r="D528" s="6">
        <v>3236</v>
      </c>
      <c r="E528" s="6">
        <v>3615</v>
      </c>
      <c r="F528" s="6">
        <v>3976</v>
      </c>
      <c r="G528" s="6">
        <v>4322</v>
      </c>
    </row>
    <row r="529" spans="1:7" x14ac:dyDescent="0.25">
      <c r="A529" s="6">
        <v>26650</v>
      </c>
      <c r="B529" s="6">
        <v>1846</v>
      </c>
      <c r="C529" s="6">
        <v>2748</v>
      </c>
      <c r="D529" s="6">
        <v>3240</v>
      </c>
      <c r="E529" s="6">
        <v>3619</v>
      </c>
      <c r="F529" s="6">
        <v>3981</v>
      </c>
      <c r="G529" s="6">
        <v>4327</v>
      </c>
    </row>
    <row r="530" spans="1:7" x14ac:dyDescent="0.25">
      <c r="A530" s="6">
        <v>26700</v>
      </c>
      <c r="B530" s="6">
        <v>1848</v>
      </c>
      <c r="C530" s="6">
        <v>2751</v>
      </c>
      <c r="D530" s="6">
        <v>3244</v>
      </c>
      <c r="E530" s="6">
        <v>3623</v>
      </c>
      <c r="F530" s="6">
        <v>3986</v>
      </c>
      <c r="G530" s="6">
        <v>4332</v>
      </c>
    </row>
    <row r="531" spans="1:7" x14ac:dyDescent="0.25">
      <c r="A531" s="6">
        <v>26750</v>
      </c>
      <c r="B531" s="6">
        <v>1850</v>
      </c>
      <c r="C531" s="6">
        <v>2754</v>
      </c>
      <c r="D531" s="6">
        <v>3248</v>
      </c>
      <c r="E531" s="6">
        <v>3627</v>
      </c>
      <c r="F531" s="6">
        <v>3990</v>
      </c>
      <c r="G531" s="6">
        <v>4337</v>
      </c>
    </row>
    <row r="532" spans="1:7" x14ac:dyDescent="0.25">
      <c r="A532" s="6">
        <v>26800</v>
      </c>
      <c r="B532" s="6">
        <v>1852</v>
      </c>
      <c r="C532" s="6">
        <v>2757</v>
      </c>
      <c r="D532" s="6">
        <v>3251</v>
      </c>
      <c r="E532" s="6">
        <v>3632</v>
      </c>
      <c r="F532" s="6">
        <v>3995</v>
      </c>
      <c r="G532" s="6">
        <v>4342</v>
      </c>
    </row>
    <row r="533" spans="1:7" x14ac:dyDescent="0.25">
      <c r="A533" s="6">
        <v>26850</v>
      </c>
      <c r="B533" s="6">
        <v>1854</v>
      </c>
      <c r="C533" s="6">
        <v>2760</v>
      </c>
      <c r="D533" s="6">
        <v>3255</v>
      </c>
      <c r="E533" s="6">
        <v>3636</v>
      </c>
      <c r="F533" s="6">
        <v>4000</v>
      </c>
      <c r="G533" s="6">
        <v>4348</v>
      </c>
    </row>
    <row r="534" spans="1:7" x14ac:dyDescent="0.25">
      <c r="A534" s="6">
        <v>26900</v>
      </c>
      <c r="B534" s="6">
        <v>1855</v>
      </c>
      <c r="C534" s="6">
        <v>2763</v>
      </c>
      <c r="D534" s="6">
        <v>3259</v>
      </c>
      <c r="E534" s="6">
        <v>3640</v>
      </c>
      <c r="F534" s="6">
        <v>4004</v>
      </c>
      <c r="G534" s="6">
        <v>4353</v>
      </c>
    </row>
    <row r="535" spans="1:7" x14ac:dyDescent="0.25">
      <c r="A535" s="6">
        <v>26950</v>
      </c>
      <c r="B535" s="6">
        <v>1857</v>
      </c>
      <c r="C535" s="6">
        <v>2766</v>
      </c>
      <c r="D535" s="6">
        <v>3263</v>
      </c>
      <c r="E535" s="6">
        <v>3645</v>
      </c>
      <c r="F535" s="6">
        <v>4009</v>
      </c>
      <c r="G535" s="6">
        <v>4358</v>
      </c>
    </row>
    <row r="536" spans="1:7" x14ac:dyDescent="0.25">
      <c r="A536" s="6">
        <v>27000</v>
      </c>
      <c r="B536" s="6">
        <v>1859</v>
      </c>
      <c r="C536" s="6">
        <v>2769</v>
      </c>
      <c r="D536" s="6">
        <v>3267</v>
      </c>
      <c r="E536" s="6">
        <v>3649</v>
      </c>
      <c r="F536" s="6">
        <v>4014</v>
      </c>
      <c r="G536" s="6">
        <v>4363</v>
      </c>
    </row>
    <row r="537" spans="1:7" x14ac:dyDescent="0.25">
      <c r="A537" s="6">
        <v>27050</v>
      </c>
      <c r="B537" s="6">
        <v>1861</v>
      </c>
      <c r="C537" s="6">
        <v>2772</v>
      </c>
      <c r="D537" s="6">
        <v>3270</v>
      </c>
      <c r="E537" s="6">
        <v>3653</v>
      </c>
      <c r="F537" s="6">
        <v>4018</v>
      </c>
      <c r="G537" s="6">
        <v>4368</v>
      </c>
    </row>
    <row r="538" spans="1:7" x14ac:dyDescent="0.25">
      <c r="A538" s="6">
        <v>27100</v>
      </c>
      <c r="B538" s="6">
        <v>1863</v>
      </c>
      <c r="C538" s="6">
        <v>2775</v>
      </c>
      <c r="D538" s="6">
        <v>3274</v>
      </c>
      <c r="E538" s="6">
        <v>3657</v>
      </c>
      <c r="F538" s="6">
        <v>4023</v>
      </c>
      <c r="G538" s="6">
        <v>4373</v>
      </c>
    </row>
    <row r="539" spans="1:7" x14ac:dyDescent="0.25">
      <c r="A539" s="6">
        <v>27150</v>
      </c>
      <c r="B539" s="6">
        <v>1865</v>
      </c>
      <c r="C539" s="6">
        <v>2778</v>
      </c>
      <c r="D539" s="6">
        <v>3278</v>
      </c>
      <c r="E539" s="6">
        <v>3662</v>
      </c>
      <c r="F539" s="6">
        <v>4028</v>
      </c>
      <c r="G539" s="6">
        <v>4378</v>
      </c>
    </row>
    <row r="540" spans="1:7" x14ac:dyDescent="0.25">
      <c r="A540" s="6">
        <v>27200</v>
      </c>
      <c r="B540" s="6">
        <v>1867</v>
      </c>
      <c r="C540" s="6">
        <v>2781</v>
      </c>
      <c r="D540" s="6">
        <v>3282</v>
      </c>
      <c r="E540" s="6">
        <v>3666</v>
      </c>
      <c r="F540" s="6">
        <v>4033</v>
      </c>
      <c r="G540" s="6">
        <v>4383</v>
      </c>
    </row>
    <row r="541" spans="1:7" x14ac:dyDescent="0.25">
      <c r="A541" s="6">
        <v>27250</v>
      </c>
      <c r="B541" s="6">
        <v>1868</v>
      </c>
      <c r="C541" s="6">
        <v>2784</v>
      </c>
      <c r="D541" s="6">
        <v>3286</v>
      </c>
      <c r="E541" s="6">
        <v>3670</v>
      </c>
      <c r="F541" s="6">
        <v>4037</v>
      </c>
      <c r="G541" s="6">
        <v>4389</v>
      </c>
    </row>
    <row r="542" spans="1:7" x14ac:dyDescent="0.25">
      <c r="A542" s="6">
        <v>27300</v>
      </c>
      <c r="B542" s="6">
        <v>1870</v>
      </c>
      <c r="C542" s="6">
        <v>2787</v>
      </c>
      <c r="D542" s="6">
        <v>3290</v>
      </c>
      <c r="E542" s="6">
        <v>3675</v>
      </c>
      <c r="F542" s="6">
        <v>4042</v>
      </c>
      <c r="G542" s="6">
        <v>4394</v>
      </c>
    </row>
    <row r="543" spans="1:7" x14ac:dyDescent="0.25">
      <c r="A543" s="6">
        <v>27350</v>
      </c>
      <c r="B543" s="6">
        <v>1872</v>
      </c>
      <c r="C543" s="6">
        <v>2790</v>
      </c>
      <c r="D543" s="6">
        <v>3293</v>
      </c>
      <c r="E543" s="6">
        <v>3679</v>
      </c>
      <c r="F543" s="6">
        <v>4047</v>
      </c>
      <c r="G543" s="6">
        <v>4399</v>
      </c>
    </row>
    <row r="544" spans="1:7" x14ac:dyDescent="0.25">
      <c r="A544" s="6">
        <v>27400</v>
      </c>
      <c r="B544" s="6">
        <v>1874</v>
      </c>
      <c r="C544" s="6">
        <v>2793</v>
      </c>
      <c r="D544" s="6">
        <v>3297</v>
      </c>
      <c r="E544" s="6">
        <v>3683</v>
      </c>
      <c r="F544" s="6">
        <v>4051</v>
      </c>
      <c r="G544" s="6">
        <v>4404</v>
      </c>
    </row>
    <row r="545" spans="1:7" x14ac:dyDescent="0.25">
      <c r="A545" s="6">
        <v>27450</v>
      </c>
      <c r="B545" s="6">
        <v>1876</v>
      </c>
      <c r="C545" s="6">
        <v>2796</v>
      </c>
      <c r="D545" s="6">
        <v>3301</v>
      </c>
      <c r="E545" s="6">
        <v>3687</v>
      </c>
      <c r="F545" s="6">
        <v>4056</v>
      </c>
      <c r="G545" s="6">
        <v>4409</v>
      </c>
    </row>
    <row r="546" spans="1:7" x14ac:dyDescent="0.25">
      <c r="A546" s="6">
        <v>27500</v>
      </c>
      <c r="B546" s="6">
        <v>1878</v>
      </c>
      <c r="C546" s="6">
        <v>2799</v>
      </c>
      <c r="D546" s="6">
        <v>3305</v>
      </c>
      <c r="E546" s="6">
        <v>3692</v>
      </c>
      <c r="F546" s="6">
        <v>4061</v>
      </c>
      <c r="G546" s="6">
        <v>4414</v>
      </c>
    </row>
    <row r="547" spans="1:7" x14ac:dyDescent="0.25">
      <c r="A547" s="6">
        <v>27550</v>
      </c>
      <c r="B547" s="6">
        <v>1880</v>
      </c>
      <c r="C547" s="6">
        <v>2802</v>
      </c>
      <c r="D547" s="6">
        <v>3309</v>
      </c>
      <c r="E547" s="6">
        <v>3696</v>
      </c>
      <c r="F547" s="6">
        <v>4066</v>
      </c>
      <c r="G547" s="6">
        <v>4419</v>
      </c>
    </row>
    <row r="548" spans="1:7" x14ac:dyDescent="0.25">
      <c r="A548" s="6">
        <v>27600</v>
      </c>
      <c r="B548" s="6">
        <v>1881</v>
      </c>
      <c r="C548" s="6">
        <v>2805</v>
      </c>
      <c r="D548" s="6">
        <v>3313</v>
      </c>
      <c r="E548" s="6">
        <v>3700</v>
      </c>
      <c r="F548" s="6">
        <v>4070</v>
      </c>
      <c r="G548" s="6">
        <v>4424</v>
      </c>
    </row>
    <row r="549" spans="1:7" x14ac:dyDescent="0.25">
      <c r="A549" s="6">
        <v>27650</v>
      </c>
      <c r="B549" s="6">
        <v>1883</v>
      </c>
      <c r="C549" s="6">
        <v>2808</v>
      </c>
      <c r="D549" s="6">
        <v>3316</v>
      </c>
      <c r="E549" s="6">
        <v>3704</v>
      </c>
      <c r="F549" s="6">
        <v>4075</v>
      </c>
      <c r="G549" s="6">
        <v>4429</v>
      </c>
    </row>
    <row r="550" spans="1:7" x14ac:dyDescent="0.25">
      <c r="A550" s="6">
        <v>27700</v>
      </c>
      <c r="B550" s="6">
        <v>1885</v>
      </c>
      <c r="C550" s="6">
        <v>2811</v>
      </c>
      <c r="D550" s="6">
        <v>3320</v>
      </c>
      <c r="E550" s="6">
        <v>3709</v>
      </c>
      <c r="F550" s="6">
        <v>4080</v>
      </c>
      <c r="G550" s="6">
        <v>4435</v>
      </c>
    </row>
    <row r="551" spans="1:7" x14ac:dyDescent="0.25">
      <c r="A551" s="6">
        <v>27750</v>
      </c>
      <c r="B551" s="6">
        <v>1887</v>
      </c>
      <c r="C551" s="6">
        <v>2814</v>
      </c>
      <c r="D551" s="6">
        <v>3324</v>
      </c>
      <c r="E551" s="6">
        <v>3713</v>
      </c>
      <c r="F551" s="6">
        <v>4084</v>
      </c>
      <c r="G551" s="6">
        <v>4440</v>
      </c>
    </row>
    <row r="552" spans="1:7" x14ac:dyDescent="0.25">
      <c r="A552" s="6">
        <v>27800</v>
      </c>
      <c r="B552" s="6">
        <v>1889</v>
      </c>
      <c r="C552" s="6">
        <v>2817</v>
      </c>
      <c r="D552" s="6">
        <v>3328</v>
      </c>
      <c r="E552" s="6">
        <v>3717</v>
      </c>
      <c r="F552" s="6">
        <v>4089</v>
      </c>
      <c r="G552" s="6">
        <v>4445</v>
      </c>
    </row>
    <row r="553" spans="1:7" x14ac:dyDescent="0.25">
      <c r="A553" s="6">
        <v>27850</v>
      </c>
      <c r="B553" s="6">
        <v>1891</v>
      </c>
      <c r="C553" s="6">
        <v>2820</v>
      </c>
      <c r="D553" s="6">
        <v>3332</v>
      </c>
      <c r="E553" s="6">
        <v>3722</v>
      </c>
      <c r="F553" s="6">
        <v>4094</v>
      </c>
      <c r="G553" s="6">
        <v>4450</v>
      </c>
    </row>
    <row r="554" spans="1:7" x14ac:dyDescent="0.25">
      <c r="A554" s="6">
        <v>27900</v>
      </c>
      <c r="B554" s="6">
        <v>1892</v>
      </c>
      <c r="C554" s="6">
        <v>2823</v>
      </c>
      <c r="D554" s="6">
        <v>3336</v>
      </c>
      <c r="E554" s="6">
        <v>3726</v>
      </c>
      <c r="F554" s="6">
        <v>4098</v>
      </c>
      <c r="G554" s="6">
        <v>4455</v>
      </c>
    </row>
    <row r="555" spans="1:7" x14ac:dyDescent="0.25">
      <c r="A555" s="6">
        <v>27950</v>
      </c>
      <c r="B555" s="6">
        <v>1894</v>
      </c>
      <c r="C555" s="6">
        <v>2826</v>
      </c>
      <c r="D555" s="6">
        <v>3339</v>
      </c>
      <c r="E555" s="6">
        <v>3730</v>
      </c>
      <c r="F555" s="6">
        <v>4103</v>
      </c>
      <c r="G555" s="6">
        <v>4460</v>
      </c>
    </row>
    <row r="556" spans="1:7" x14ac:dyDescent="0.25">
      <c r="A556" s="6">
        <v>28000</v>
      </c>
      <c r="B556" s="6">
        <v>1896</v>
      </c>
      <c r="C556" s="6">
        <v>2829</v>
      </c>
      <c r="D556" s="6">
        <v>3343</v>
      </c>
      <c r="E556" s="6">
        <v>3734</v>
      </c>
      <c r="F556" s="6">
        <v>4108</v>
      </c>
      <c r="G556" s="6">
        <v>4465</v>
      </c>
    </row>
    <row r="557" spans="1:7" x14ac:dyDescent="0.25">
      <c r="A557" s="6">
        <v>28050</v>
      </c>
      <c r="B557" s="6">
        <v>1898</v>
      </c>
      <c r="C557" s="6">
        <v>2832</v>
      </c>
      <c r="D557" s="6">
        <v>3347</v>
      </c>
      <c r="E557" s="6">
        <v>3739</v>
      </c>
      <c r="F557" s="6">
        <v>4113</v>
      </c>
      <c r="G557" s="6">
        <v>4470</v>
      </c>
    </row>
    <row r="558" spans="1:7" x14ac:dyDescent="0.25">
      <c r="A558" s="6">
        <v>28100</v>
      </c>
      <c r="B558" s="6">
        <v>1899</v>
      </c>
      <c r="C558" s="6">
        <v>2833</v>
      </c>
      <c r="D558" s="6">
        <v>3348</v>
      </c>
      <c r="E558" s="6">
        <v>3740</v>
      </c>
      <c r="F558" s="6">
        <v>4114</v>
      </c>
      <c r="G558" s="6">
        <v>4472</v>
      </c>
    </row>
    <row r="559" spans="1:7" x14ac:dyDescent="0.25">
      <c r="A559" s="6">
        <v>28150</v>
      </c>
      <c r="B559" s="6">
        <v>1900</v>
      </c>
      <c r="C559" s="6">
        <v>2834</v>
      </c>
      <c r="D559" s="6">
        <v>3349</v>
      </c>
      <c r="E559" s="6">
        <v>3741</v>
      </c>
      <c r="F559" s="6">
        <v>4115</v>
      </c>
      <c r="G559" s="6">
        <v>4473</v>
      </c>
    </row>
    <row r="560" spans="1:7" x14ac:dyDescent="0.25">
      <c r="A560" s="6">
        <v>28200</v>
      </c>
      <c r="B560" s="6">
        <v>1900</v>
      </c>
      <c r="C560" s="6">
        <v>2835</v>
      </c>
      <c r="D560" s="6">
        <v>3349</v>
      </c>
      <c r="E560" s="6">
        <v>3741</v>
      </c>
      <c r="F560" s="6">
        <v>4115</v>
      </c>
      <c r="G560" s="6">
        <v>4473</v>
      </c>
    </row>
    <row r="561" spans="1:7" x14ac:dyDescent="0.25">
      <c r="A561" s="6">
        <v>28250</v>
      </c>
      <c r="B561" s="6">
        <v>1901</v>
      </c>
      <c r="C561" s="6">
        <v>2836</v>
      </c>
      <c r="D561" s="6">
        <v>3350</v>
      </c>
      <c r="E561" s="6">
        <v>3742</v>
      </c>
      <c r="F561" s="6">
        <v>4116</v>
      </c>
      <c r="G561" s="6">
        <v>4474</v>
      </c>
    </row>
    <row r="562" spans="1:7" x14ac:dyDescent="0.25">
      <c r="A562" s="6">
        <v>28300</v>
      </c>
      <c r="B562" s="6">
        <v>1902</v>
      </c>
      <c r="C562" s="6">
        <v>2836</v>
      </c>
      <c r="D562" s="6">
        <v>3350</v>
      </c>
      <c r="E562" s="6">
        <v>3742</v>
      </c>
      <c r="F562" s="6">
        <v>4116</v>
      </c>
      <c r="G562" s="6">
        <v>4474</v>
      </c>
    </row>
    <row r="563" spans="1:7" x14ac:dyDescent="0.25">
      <c r="A563" s="6">
        <v>28350</v>
      </c>
      <c r="B563" s="6">
        <v>1902</v>
      </c>
      <c r="C563" s="6">
        <v>2837</v>
      </c>
      <c r="D563" s="6">
        <v>3351</v>
      </c>
      <c r="E563" s="6">
        <v>3743</v>
      </c>
      <c r="F563" s="6">
        <v>4117</v>
      </c>
      <c r="G563" s="6">
        <v>4475</v>
      </c>
    </row>
    <row r="564" spans="1:7" x14ac:dyDescent="0.25">
      <c r="A564" s="6">
        <v>28400</v>
      </c>
      <c r="B564" s="6">
        <v>1903</v>
      </c>
      <c r="C564" s="6">
        <v>2838</v>
      </c>
      <c r="D564" s="6">
        <v>3351</v>
      </c>
      <c r="E564" s="6">
        <v>3743</v>
      </c>
      <c r="F564" s="6">
        <v>4117</v>
      </c>
      <c r="G564" s="6">
        <v>4476</v>
      </c>
    </row>
    <row r="565" spans="1:7" x14ac:dyDescent="0.25">
      <c r="A565" s="6">
        <v>28450</v>
      </c>
      <c r="B565" s="6">
        <v>1904</v>
      </c>
      <c r="C565" s="6">
        <v>2838</v>
      </c>
      <c r="D565" s="6">
        <v>3351</v>
      </c>
      <c r="E565" s="6">
        <v>3744</v>
      </c>
      <c r="F565" s="6">
        <v>4118</v>
      </c>
      <c r="G565" s="6">
        <v>4476</v>
      </c>
    </row>
    <row r="566" spans="1:7" x14ac:dyDescent="0.25">
      <c r="A566" s="6">
        <v>28500</v>
      </c>
      <c r="B566" s="6">
        <v>1904</v>
      </c>
      <c r="C566" s="6">
        <v>2839</v>
      </c>
      <c r="D566" s="6">
        <v>3352</v>
      </c>
      <c r="E566" s="6">
        <v>3744</v>
      </c>
      <c r="F566" s="6">
        <v>4118</v>
      </c>
      <c r="G566" s="6">
        <v>4477</v>
      </c>
    </row>
    <row r="567" spans="1:7" x14ac:dyDescent="0.25">
      <c r="A567" s="6">
        <v>28550</v>
      </c>
      <c r="B567" s="6">
        <v>1905</v>
      </c>
      <c r="C567" s="6">
        <v>2840</v>
      </c>
      <c r="D567" s="6">
        <v>3352</v>
      </c>
      <c r="E567" s="6">
        <v>3745</v>
      </c>
      <c r="F567" s="6">
        <v>4119</v>
      </c>
      <c r="G567" s="6">
        <v>4477</v>
      </c>
    </row>
    <row r="568" spans="1:7" x14ac:dyDescent="0.25">
      <c r="A568" s="6">
        <v>28600</v>
      </c>
      <c r="B568" s="6">
        <v>1906</v>
      </c>
      <c r="C568" s="6">
        <v>2840</v>
      </c>
      <c r="D568" s="6">
        <v>3353</v>
      </c>
      <c r="E568" s="6">
        <v>3745</v>
      </c>
      <c r="F568" s="6">
        <v>4120</v>
      </c>
      <c r="G568" s="6">
        <v>4478</v>
      </c>
    </row>
    <row r="569" spans="1:7" x14ac:dyDescent="0.25">
      <c r="A569" s="6">
        <v>28650</v>
      </c>
      <c r="B569" s="6">
        <v>1906</v>
      </c>
      <c r="C569" s="6">
        <v>2841</v>
      </c>
      <c r="D569" s="6">
        <v>3353</v>
      </c>
      <c r="E569" s="6">
        <v>3745</v>
      </c>
      <c r="F569" s="6">
        <v>4120</v>
      </c>
      <c r="G569" s="6">
        <v>4478</v>
      </c>
    </row>
    <row r="570" spans="1:7" x14ac:dyDescent="0.25">
      <c r="A570" s="6">
        <v>28700</v>
      </c>
      <c r="B570" s="6">
        <v>1907</v>
      </c>
      <c r="C570" s="6">
        <v>2842</v>
      </c>
      <c r="D570" s="6">
        <v>3354</v>
      </c>
      <c r="E570" s="6">
        <v>3746</v>
      </c>
      <c r="F570" s="6">
        <v>4121</v>
      </c>
      <c r="G570" s="6">
        <v>4479</v>
      </c>
    </row>
    <row r="571" spans="1:7" x14ac:dyDescent="0.25">
      <c r="A571" s="6">
        <v>28750</v>
      </c>
      <c r="B571" s="6">
        <v>1908</v>
      </c>
      <c r="C571" s="6">
        <v>2842</v>
      </c>
      <c r="D571" s="6">
        <v>3354</v>
      </c>
      <c r="E571" s="6">
        <v>3746</v>
      </c>
      <c r="F571" s="6">
        <v>4121</v>
      </c>
      <c r="G571" s="6">
        <v>4480</v>
      </c>
    </row>
    <row r="572" spans="1:7" x14ac:dyDescent="0.25">
      <c r="A572" s="6">
        <v>28800</v>
      </c>
      <c r="B572" s="6">
        <v>1908</v>
      </c>
      <c r="C572" s="6">
        <v>2843</v>
      </c>
      <c r="D572" s="6">
        <v>3354</v>
      </c>
      <c r="E572" s="6">
        <v>3747</v>
      </c>
      <c r="F572" s="6">
        <v>4122</v>
      </c>
      <c r="G572" s="6">
        <v>4480</v>
      </c>
    </row>
    <row r="573" spans="1:7" x14ac:dyDescent="0.25">
      <c r="A573" s="6">
        <v>28850</v>
      </c>
      <c r="B573" s="6">
        <v>1909</v>
      </c>
      <c r="C573" s="6">
        <v>2844</v>
      </c>
      <c r="D573" s="6">
        <v>3355</v>
      </c>
      <c r="E573" s="6">
        <v>3747</v>
      </c>
      <c r="F573" s="6">
        <v>4122</v>
      </c>
      <c r="G573" s="6">
        <v>4481</v>
      </c>
    </row>
    <row r="574" spans="1:7" x14ac:dyDescent="0.25">
      <c r="A574" s="6">
        <v>28900</v>
      </c>
      <c r="B574" s="6">
        <v>1909</v>
      </c>
      <c r="C574" s="6">
        <v>2844</v>
      </c>
      <c r="D574" s="6">
        <v>3355</v>
      </c>
      <c r="E574" s="6">
        <v>3748</v>
      </c>
      <c r="F574" s="6">
        <v>4123</v>
      </c>
      <c r="G574" s="6">
        <v>4481</v>
      </c>
    </row>
    <row r="575" spans="1:7" x14ac:dyDescent="0.25">
      <c r="A575" s="6">
        <v>28950</v>
      </c>
      <c r="B575" s="6">
        <v>1910</v>
      </c>
      <c r="C575" s="6">
        <v>2845</v>
      </c>
      <c r="D575" s="6">
        <v>3356</v>
      </c>
      <c r="E575" s="6">
        <v>3748</v>
      </c>
      <c r="F575" s="6">
        <v>4123</v>
      </c>
      <c r="G575" s="6">
        <v>4482</v>
      </c>
    </row>
    <row r="576" spans="1:7" x14ac:dyDescent="0.25">
      <c r="A576" s="6">
        <v>29000</v>
      </c>
      <c r="B576" s="6">
        <v>1911</v>
      </c>
      <c r="C576" s="6">
        <v>2846</v>
      </c>
      <c r="D576" s="6">
        <v>3356</v>
      </c>
      <c r="E576" s="6">
        <v>3749</v>
      </c>
      <c r="F576" s="6">
        <v>4124</v>
      </c>
      <c r="G576" s="6">
        <v>4483</v>
      </c>
    </row>
    <row r="577" spans="1:7" x14ac:dyDescent="0.25">
      <c r="A577" s="6">
        <v>29050</v>
      </c>
      <c r="B577" s="6">
        <v>1911</v>
      </c>
      <c r="C577" s="6">
        <v>2846</v>
      </c>
      <c r="D577" s="6">
        <v>3357</v>
      </c>
      <c r="E577" s="6">
        <v>3749</v>
      </c>
      <c r="F577" s="6">
        <v>4124</v>
      </c>
      <c r="G577" s="6">
        <v>4483</v>
      </c>
    </row>
    <row r="578" spans="1:7" x14ac:dyDescent="0.25">
      <c r="A578" s="6">
        <v>29100</v>
      </c>
      <c r="B578" s="6">
        <v>1912</v>
      </c>
      <c r="C578" s="6">
        <v>2847</v>
      </c>
      <c r="D578" s="6">
        <v>3357</v>
      </c>
      <c r="E578" s="6">
        <v>3750</v>
      </c>
      <c r="F578" s="6">
        <v>4125</v>
      </c>
      <c r="G578" s="6">
        <v>4484</v>
      </c>
    </row>
    <row r="579" spans="1:7" x14ac:dyDescent="0.25">
      <c r="A579" s="6">
        <v>29150</v>
      </c>
      <c r="B579" s="6">
        <v>1913</v>
      </c>
      <c r="C579" s="6">
        <v>2848</v>
      </c>
      <c r="D579" s="6">
        <v>3358</v>
      </c>
      <c r="E579" s="6">
        <v>3750</v>
      </c>
      <c r="F579" s="6">
        <v>4125</v>
      </c>
      <c r="G579" s="6">
        <v>4484</v>
      </c>
    </row>
    <row r="580" spans="1:7" x14ac:dyDescent="0.25">
      <c r="A580" s="6">
        <v>29200</v>
      </c>
      <c r="B580" s="6">
        <v>1913</v>
      </c>
      <c r="C580" s="6">
        <v>2848</v>
      </c>
      <c r="D580" s="6">
        <v>3358</v>
      </c>
      <c r="E580" s="6">
        <v>3751</v>
      </c>
      <c r="F580" s="6">
        <v>4126</v>
      </c>
      <c r="G580" s="6">
        <v>4485</v>
      </c>
    </row>
    <row r="581" spans="1:7" x14ac:dyDescent="0.25">
      <c r="A581" s="6">
        <v>29250</v>
      </c>
      <c r="B581" s="6">
        <v>1914</v>
      </c>
      <c r="C581" s="6">
        <v>2849</v>
      </c>
      <c r="D581" s="6">
        <v>3358</v>
      </c>
      <c r="E581" s="6">
        <v>3751</v>
      </c>
      <c r="F581" s="6">
        <v>4126</v>
      </c>
      <c r="G581" s="6">
        <v>4485</v>
      </c>
    </row>
    <row r="582" spans="1:7" x14ac:dyDescent="0.25">
      <c r="A582" s="6">
        <v>29300</v>
      </c>
      <c r="B582" s="6">
        <v>1915</v>
      </c>
      <c r="C582" s="6">
        <v>2850</v>
      </c>
      <c r="D582" s="6">
        <v>3359</v>
      </c>
      <c r="E582" s="6">
        <v>3752</v>
      </c>
      <c r="F582" s="6">
        <v>4127</v>
      </c>
      <c r="G582" s="6">
        <v>4486</v>
      </c>
    </row>
    <row r="583" spans="1:7" x14ac:dyDescent="0.25">
      <c r="A583" s="6">
        <v>29350</v>
      </c>
      <c r="B583" s="6">
        <v>1915</v>
      </c>
      <c r="C583" s="6">
        <v>2850</v>
      </c>
      <c r="D583" s="6">
        <v>3359</v>
      </c>
      <c r="E583" s="6">
        <v>3752</v>
      </c>
      <c r="F583" s="6">
        <v>4128</v>
      </c>
      <c r="G583" s="6">
        <v>4487</v>
      </c>
    </row>
    <row r="584" spans="1:7" x14ac:dyDescent="0.25">
      <c r="A584" s="6">
        <v>29400</v>
      </c>
      <c r="B584" s="6">
        <v>1916</v>
      </c>
      <c r="C584" s="6">
        <v>2851</v>
      </c>
      <c r="D584" s="6">
        <v>3360</v>
      </c>
      <c r="E584" s="6">
        <v>3753</v>
      </c>
      <c r="F584" s="6">
        <v>4128</v>
      </c>
      <c r="G584" s="6">
        <v>4487</v>
      </c>
    </row>
    <row r="585" spans="1:7" x14ac:dyDescent="0.25">
      <c r="A585" s="6">
        <v>29450</v>
      </c>
      <c r="B585" s="6">
        <v>1917</v>
      </c>
      <c r="C585" s="6">
        <v>2852</v>
      </c>
      <c r="D585" s="6">
        <v>3360</v>
      </c>
      <c r="E585" s="6">
        <v>3753</v>
      </c>
      <c r="F585" s="6">
        <v>4129</v>
      </c>
      <c r="G585" s="6">
        <v>4488</v>
      </c>
    </row>
    <row r="586" spans="1:7" x14ac:dyDescent="0.25">
      <c r="A586" s="6">
        <v>29500</v>
      </c>
      <c r="B586" s="6">
        <v>1917</v>
      </c>
      <c r="C586" s="6">
        <v>2852</v>
      </c>
      <c r="D586" s="6">
        <v>3361</v>
      </c>
      <c r="E586" s="6">
        <v>3754</v>
      </c>
      <c r="F586" s="6">
        <v>4129</v>
      </c>
      <c r="G586" s="6">
        <v>4488</v>
      </c>
    </row>
    <row r="587" spans="1:7" x14ac:dyDescent="0.25">
      <c r="A587" s="6">
        <v>29550</v>
      </c>
      <c r="B587" s="6">
        <v>1918</v>
      </c>
      <c r="C587" s="6">
        <v>2853</v>
      </c>
      <c r="D587" s="6">
        <v>3361</v>
      </c>
      <c r="E587" s="6">
        <v>3754</v>
      </c>
      <c r="F587" s="6">
        <v>4130</v>
      </c>
      <c r="G587" s="6">
        <v>4489</v>
      </c>
    </row>
    <row r="588" spans="1:7" x14ac:dyDescent="0.25">
      <c r="A588" s="6">
        <v>29600</v>
      </c>
      <c r="B588" s="6">
        <v>1919</v>
      </c>
      <c r="C588" s="6">
        <v>2854</v>
      </c>
      <c r="D588" s="6">
        <v>3361</v>
      </c>
      <c r="E588" s="6">
        <v>3755</v>
      </c>
      <c r="F588" s="6">
        <v>4130</v>
      </c>
      <c r="G588" s="6">
        <v>4490</v>
      </c>
    </row>
    <row r="589" spans="1:7" x14ac:dyDescent="0.25">
      <c r="A589" s="6">
        <v>29650</v>
      </c>
      <c r="B589" s="6">
        <v>1919</v>
      </c>
      <c r="C589" s="6">
        <v>2855</v>
      </c>
      <c r="D589" s="6">
        <v>3362</v>
      </c>
      <c r="E589" s="6">
        <v>3755</v>
      </c>
      <c r="F589" s="6">
        <v>4131</v>
      </c>
      <c r="G589" s="6">
        <v>4490</v>
      </c>
    </row>
    <row r="590" spans="1:7" x14ac:dyDescent="0.25">
      <c r="A590" s="6">
        <v>29700</v>
      </c>
      <c r="B590" s="6">
        <v>1920</v>
      </c>
      <c r="C590" s="6">
        <v>2855</v>
      </c>
      <c r="D590" s="6">
        <v>3362</v>
      </c>
      <c r="E590" s="6">
        <v>3756</v>
      </c>
      <c r="F590" s="6">
        <v>4131</v>
      </c>
      <c r="G590" s="6">
        <v>4491</v>
      </c>
    </row>
    <row r="591" spans="1:7" x14ac:dyDescent="0.25">
      <c r="A591" s="6">
        <v>29750</v>
      </c>
      <c r="B591" s="6">
        <v>1921</v>
      </c>
      <c r="C591" s="6">
        <v>2856</v>
      </c>
      <c r="D591" s="6">
        <v>3363</v>
      </c>
      <c r="E591" s="6">
        <v>3756</v>
      </c>
      <c r="F591" s="6">
        <v>4132</v>
      </c>
      <c r="G591" s="6">
        <v>4491</v>
      </c>
    </row>
    <row r="592" spans="1:7" x14ac:dyDescent="0.25">
      <c r="A592" s="6">
        <v>29800</v>
      </c>
      <c r="B592" s="6">
        <v>1921</v>
      </c>
      <c r="C592" s="6">
        <v>2857</v>
      </c>
      <c r="D592" s="6">
        <v>3363</v>
      </c>
      <c r="E592" s="6">
        <v>3757</v>
      </c>
      <c r="F592" s="6">
        <v>4132</v>
      </c>
      <c r="G592" s="6">
        <v>4492</v>
      </c>
    </row>
    <row r="593" spans="1:7" x14ac:dyDescent="0.25">
      <c r="A593" s="6">
        <v>29850</v>
      </c>
      <c r="B593" s="6">
        <v>1922</v>
      </c>
      <c r="C593" s="6">
        <v>2857</v>
      </c>
      <c r="D593" s="6">
        <v>3364</v>
      </c>
      <c r="E593" s="6">
        <v>3757</v>
      </c>
      <c r="F593" s="6">
        <v>4133</v>
      </c>
      <c r="G593" s="6">
        <v>4492</v>
      </c>
    </row>
    <row r="594" spans="1:7" x14ac:dyDescent="0.25">
      <c r="A594" s="6">
        <v>29900</v>
      </c>
      <c r="B594" s="6">
        <v>1923</v>
      </c>
      <c r="C594" s="6">
        <v>2858</v>
      </c>
      <c r="D594" s="6">
        <v>3364</v>
      </c>
      <c r="E594" s="6">
        <v>3758</v>
      </c>
      <c r="F594" s="6">
        <v>4133</v>
      </c>
      <c r="G594" s="6">
        <v>4493</v>
      </c>
    </row>
    <row r="595" spans="1:7" x14ac:dyDescent="0.25">
      <c r="A595" s="6">
        <v>29950</v>
      </c>
      <c r="B595" s="6">
        <v>1923</v>
      </c>
      <c r="C595" s="6">
        <v>2859</v>
      </c>
      <c r="D595" s="6">
        <v>3365</v>
      </c>
      <c r="E595" s="6">
        <v>3758</v>
      </c>
      <c r="F595" s="6">
        <v>4134</v>
      </c>
      <c r="G595" s="6">
        <v>4494</v>
      </c>
    </row>
    <row r="596" spans="1:7" x14ac:dyDescent="0.25">
      <c r="A596" s="6">
        <v>30000</v>
      </c>
      <c r="B596" s="6">
        <v>1924</v>
      </c>
      <c r="C596" s="6">
        <v>2859</v>
      </c>
      <c r="D596" s="6">
        <v>3365</v>
      </c>
      <c r="E596" s="6">
        <v>3759</v>
      </c>
      <c r="F596" s="6">
        <v>4135</v>
      </c>
      <c r="G596" s="6">
        <v>4494</v>
      </c>
    </row>
    <row r="597" spans="1:7" x14ac:dyDescent="0.25">
      <c r="A597" s="6">
        <v>30050</v>
      </c>
      <c r="B597" s="6">
        <v>1925</v>
      </c>
      <c r="C597" s="6">
        <v>2860</v>
      </c>
      <c r="D597" s="6">
        <v>3365</v>
      </c>
      <c r="E597" s="6">
        <v>3759</v>
      </c>
      <c r="F597" s="6">
        <v>4135</v>
      </c>
      <c r="G597" s="6">
        <v>4495</v>
      </c>
    </row>
    <row r="598" spans="1:7" x14ac:dyDescent="0.25">
      <c r="A598" s="6">
        <v>30100</v>
      </c>
      <c r="B598" s="6">
        <v>1925</v>
      </c>
      <c r="C598" s="6">
        <v>2861</v>
      </c>
      <c r="D598" s="6">
        <v>3366</v>
      </c>
      <c r="E598" s="6">
        <v>3760</v>
      </c>
      <c r="F598" s="6">
        <v>4136</v>
      </c>
      <c r="G598" s="6">
        <v>4495</v>
      </c>
    </row>
    <row r="599" spans="1:7" x14ac:dyDescent="0.25">
      <c r="A599" s="6">
        <v>30150</v>
      </c>
      <c r="B599" s="6">
        <v>1926</v>
      </c>
      <c r="C599" s="6">
        <v>2861</v>
      </c>
      <c r="D599" s="6">
        <v>3366</v>
      </c>
      <c r="E599" s="6">
        <v>3760</v>
      </c>
      <c r="F599" s="6">
        <v>4136</v>
      </c>
      <c r="G599" s="6">
        <v>4496</v>
      </c>
    </row>
    <row r="600" spans="1:7" x14ac:dyDescent="0.25">
      <c r="A600" s="6">
        <v>30200</v>
      </c>
      <c r="B600" s="6">
        <v>1926</v>
      </c>
      <c r="C600" s="6">
        <v>2862</v>
      </c>
      <c r="D600" s="6">
        <v>3367</v>
      </c>
      <c r="E600" s="6">
        <v>3761</v>
      </c>
      <c r="F600" s="6">
        <v>4137</v>
      </c>
      <c r="G600" s="6">
        <v>4497</v>
      </c>
    </row>
    <row r="601" spans="1:7" x14ac:dyDescent="0.25">
      <c r="A601" s="6">
        <v>30250</v>
      </c>
      <c r="B601" s="6">
        <v>1927</v>
      </c>
      <c r="C601" s="6">
        <v>2863</v>
      </c>
      <c r="D601" s="6">
        <v>3367</v>
      </c>
      <c r="E601" s="6">
        <v>3761</v>
      </c>
      <c r="F601" s="6">
        <v>4137</v>
      </c>
      <c r="G601" s="6">
        <v>4497</v>
      </c>
    </row>
    <row r="602" spans="1:7" x14ac:dyDescent="0.25">
      <c r="A602" s="6">
        <v>30300</v>
      </c>
      <c r="B602" s="6">
        <v>1928</v>
      </c>
      <c r="C602" s="6">
        <v>2863</v>
      </c>
      <c r="D602" s="6">
        <v>3368</v>
      </c>
      <c r="E602" s="6">
        <v>3762</v>
      </c>
      <c r="F602" s="6">
        <v>4138</v>
      </c>
      <c r="G602" s="6">
        <v>4498</v>
      </c>
    </row>
    <row r="603" spans="1:7" x14ac:dyDescent="0.25">
      <c r="A603" s="6">
        <v>30350</v>
      </c>
      <c r="B603" s="6">
        <v>1928</v>
      </c>
      <c r="C603" s="6">
        <v>2864</v>
      </c>
      <c r="D603" s="6">
        <v>3368</v>
      </c>
      <c r="E603" s="6">
        <v>3762</v>
      </c>
      <c r="F603" s="6">
        <v>4138</v>
      </c>
      <c r="G603" s="6">
        <v>4498</v>
      </c>
    </row>
    <row r="604" spans="1:7" x14ac:dyDescent="0.25">
      <c r="A604" s="6">
        <v>30400</v>
      </c>
      <c r="B604" s="6">
        <v>1929</v>
      </c>
      <c r="C604" s="6">
        <v>2865</v>
      </c>
      <c r="D604" s="6">
        <v>3368</v>
      </c>
      <c r="E604" s="6">
        <v>3763</v>
      </c>
      <c r="F604" s="6">
        <v>4139</v>
      </c>
      <c r="G604" s="6">
        <v>4499</v>
      </c>
    </row>
    <row r="605" spans="1:7" x14ac:dyDescent="0.25">
      <c r="A605" s="6">
        <v>30450</v>
      </c>
      <c r="B605" s="6">
        <v>1930</v>
      </c>
      <c r="C605" s="6">
        <v>2865</v>
      </c>
      <c r="D605" s="6">
        <v>3369</v>
      </c>
      <c r="E605" s="6">
        <v>3763</v>
      </c>
      <c r="F605" s="6">
        <v>4139</v>
      </c>
      <c r="G605" s="6">
        <v>4499</v>
      </c>
    </row>
    <row r="606" spans="1:7" x14ac:dyDescent="0.25">
      <c r="A606" s="6">
        <v>30500</v>
      </c>
      <c r="B606" s="6">
        <v>1930</v>
      </c>
      <c r="C606" s="6">
        <v>2866</v>
      </c>
      <c r="D606" s="6">
        <v>3369</v>
      </c>
      <c r="E606" s="6">
        <v>3764</v>
      </c>
      <c r="F606" s="6">
        <v>4140</v>
      </c>
      <c r="G606" s="6">
        <v>4500</v>
      </c>
    </row>
    <row r="607" spans="1:7" x14ac:dyDescent="0.25">
      <c r="A607" s="6">
        <v>30550</v>
      </c>
      <c r="B607" s="6">
        <v>1931</v>
      </c>
      <c r="C607" s="6">
        <v>2867</v>
      </c>
      <c r="D607" s="6">
        <v>3370</v>
      </c>
      <c r="E607" s="6">
        <v>3764</v>
      </c>
      <c r="F607" s="6">
        <v>4140</v>
      </c>
      <c r="G607" s="6">
        <v>4501</v>
      </c>
    </row>
    <row r="608" spans="1:7" x14ac:dyDescent="0.25">
      <c r="A608" s="6">
        <v>30600</v>
      </c>
      <c r="B608" s="6">
        <v>1932</v>
      </c>
      <c r="C608" s="6">
        <v>2867</v>
      </c>
      <c r="D608" s="6">
        <v>3370</v>
      </c>
      <c r="E608" s="6">
        <v>3765</v>
      </c>
      <c r="F608" s="6">
        <v>4141</v>
      </c>
      <c r="G608" s="6">
        <v>4501</v>
      </c>
    </row>
    <row r="609" spans="1:7" x14ac:dyDescent="0.25">
      <c r="A609" s="6">
        <v>30650</v>
      </c>
      <c r="B609" s="6">
        <v>1932</v>
      </c>
      <c r="C609" s="6">
        <v>2868</v>
      </c>
      <c r="D609" s="6">
        <v>3371</v>
      </c>
      <c r="E609" s="6">
        <v>3765</v>
      </c>
      <c r="F609" s="6">
        <v>4141</v>
      </c>
      <c r="G609" s="6">
        <v>4502</v>
      </c>
    </row>
    <row r="610" spans="1:7" x14ac:dyDescent="0.25">
      <c r="A610" s="6">
        <v>30700</v>
      </c>
      <c r="B610" s="6">
        <v>1933</v>
      </c>
      <c r="C610" s="6">
        <v>2869</v>
      </c>
      <c r="D610" s="6">
        <v>3371</v>
      </c>
      <c r="E610" s="6">
        <v>3765</v>
      </c>
      <c r="F610" s="6">
        <v>4142</v>
      </c>
      <c r="G610" s="6">
        <v>4502</v>
      </c>
    </row>
    <row r="611" spans="1:7" x14ac:dyDescent="0.25">
      <c r="A611" s="6">
        <v>30750</v>
      </c>
      <c r="B611" s="6">
        <v>1934</v>
      </c>
      <c r="C611" s="6">
        <v>2869</v>
      </c>
      <c r="D611" s="6">
        <v>3371</v>
      </c>
      <c r="E611" s="6">
        <v>3766</v>
      </c>
      <c r="F611" s="6">
        <v>4143</v>
      </c>
      <c r="G611" s="6">
        <v>4503</v>
      </c>
    </row>
    <row r="612" spans="1:7" x14ac:dyDescent="0.25">
      <c r="A612" s="6">
        <v>30800</v>
      </c>
      <c r="B612" s="6">
        <v>1934</v>
      </c>
      <c r="C612" s="6">
        <v>2870</v>
      </c>
      <c r="D612" s="6">
        <v>3372</v>
      </c>
      <c r="E612" s="6">
        <v>3766</v>
      </c>
      <c r="F612" s="6">
        <v>4143</v>
      </c>
      <c r="G612" s="6">
        <v>4504</v>
      </c>
    </row>
    <row r="613" spans="1:7" x14ac:dyDescent="0.25">
      <c r="A613" s="6">
        <v>30850</v>
      </c>
      <c r="B613" s="6">
        <v>1935</v>
      </c>
      <c r="C613" s="6">
        <v>2871</v>
      </c>
      <c r="D613" s="6">
        <v>3372</v>
      </c>
      <c r="E613" s="6">
        <v>3767</v>
      </c>
      <c r="F613" s="6">
        <v>4144</v>
      </c>
      <c r="G613" s="6">
        <v>4504</v>
      </c>
    </row>
    <row r="614" spans="1:7" x14ac:dyDescent="0.25">
      <c r="A614" s="6">
        <v>30900</v>
      </c>
      <c r="B614" s="6">
        <v>1936</v>
      </c>
      <c r="C614" s="6">
        <v>2871</v>
      </c>
      <c r="D614" s="6">
        <v>3373</v>
      </c>
      <c r="E614" s="6">
        <v>3767</v>
      </c>
      <c r="F614" s="6">
        <v>4144</v>
      </c>
      <c r="G614" s="6">
        <v>4505</v>
      </c>
    </row>
    <row r="615" spans="1:7" x14ac:dyDescent="0.25">
      <c r="A615" s="6">
        <v>30950</v>
      </c>
      <c r="B615" s="6">
        <v>1936</v>
      </c>
      <c r="C615" s="6">
        <v>2872</v>
      </c>
      <c r="D615" s="6">
        <v>3373</v>
      </c>
      <c r="E615" s="6">
        <v>3768</v>
      </c>
      <c r="F615" s="6">
        <v>4145</v>
      </c>
      <c r="G615" s="6">
        <v>4505</v>
      </c>
    </row>
    <row r="616" spans="1:7" x14ac:dyDescent="0.25">
      <c r="A616" s="6">
        <v>31000</v>
      </c>
      <c r="B616" s="6">
        <v>1937</v>
      </c>
      <c r="C616" s="6">
        <v>2873</v>
      </c>
      <c r="D616" s="6">
        <v>3374</v>
      </c>
      <c r="E616" s="6">
        <v>3768</v>
      </c>
      <c r="F616" s="6">
        <v>4145</v>
      </c>
      <c r="G616" s="6">
        <v>4506</v>
      </c>
    </row>
    <row r="617" spans="1:7" x14ac:dyDescent="0.25">
      <c r="A617" s="6">
        <v>31050</v>
      </c>
      <c r="B617" s="6">
        <v>1938</v>
      </c>
      <c r="C617" s="6">
        <v>2874</v>
      </c>
      <c r="D617" s="6">
        <v>3374</v>
      </c>
      <c r="E617" s="6">
        <v>3769</v>
      </c>
      <c r="F617" s="6">
        <v>4146</v>
      </c>
      <c r="G617" s="6">
        <v>4506</v>
      </c>
    </row>
    <row r="618" spans="1:7" x14ac:dyDescent="0.25">
      <c r="A618" s="6">
        <v>31100</v>
      </c>
      <c r="B618" s="6">
        <v>1938</v>
      </c>
      <c r="C618" s="6">
        <v>2874</v>
      </c>
      <c r="D618" s="6">
        <v>3375</v>
      </c>
      <c r="E618" s="6">
        <v>3769</v>
      </c>
      <c r="F618" s="6">
        <v>4146</v>
      </c>
      <c r="G618" s="6">
        <v>4507</v>
      </c>
    </row>
    <row r="619" spans="1:7" x14ac:dyDescent="0.25">
      <c r="A619" s="6">
        <v>31150</v>
      </c>
      <c r="B619" s="6">
        <v>1939</v>
      </c>
      <c r="C619" s="6">
        <v>2875</v>
      </c>
      <c r="D619" s="6">
        <v>3375</v>
      </c>
      <c r="E619" s="6">
        <v>3770</v>
      </c>
      <c r="F619" s="6">
        <v>4147</v>
      </c>
      <c r="G619" s="6">
        <v>4508</v>
      </c>
    </row>
    <row r="620" spans="1:7" x14ac:dyDescent="0.25">
      <c r="A620" s="6">
        <v>31200</v>
      </c>
      <c r="B620" s="6">
        <v>1940</v>
      </c>
      <c r="C620" s="6">
        <v>2876</v>
      </c>
      <c r="D620" s="6">
        <v>3375</v>
      </c>
      <c r="E620" s="6">
        <v>3770</v>
      </c>
      <c r="F620" s="6">
        <v>4147</v>
      </c>
      <c r="G620" s="6">
        <v>4508</v>
      </c>
    </row>
    <row r="621" spans="1:7" x14ac:dyDescent="0.25">
      <c r="A621" s="6">
        <v>31250</v>
      </c>
      <c r="B621" s="6">
        <v>1940</v>
      </c>
      <c r="C621" s="6">
        <v>2876</v>
      </c>
      <c r="D621" s="6">
        <v>3376</v>
      </c>
      <c r="E621" s="6">
        <v>3771</v>
      </c>
      <c r="F621" s="6">
        <v>4148</v>
      </c>
      <c r="G621" s="6">
        <v>4509</v>
      </c>
    </row>
    <row r="622" spans="1:7" x14ac:dyDescent="0.25">
      <c r="A622" s="6">
        <v>31300</v>
      </c>
      <c r="B622" s="6">
        <v>1941</v>
      </c>
      <c r="C622" s="6">
        <v>2877</v>
      </c>
      <c r="D622" s="6">
        <v>3376</v>
      </c>
      <c r="E622" s="6">
        <v>3771</v>
      </c>
      <c r="F622" s="6">
        <v>4148</v>
      </c>
      <c r="G622" s="6">
        <v>4509</v>
      </c>
    </row>
    <row r="623" spans="1:7" x14ac:dyDescent="0.25">
      <c r="A623" s="6">
        <v>31350</v>
      </c>
      <c r="B623" s="6">
        <v>1942</v>
      </c>
      <c r="C623" s="6">
        <v>2878</v>
      </c>
      <c r="D623" s="6">
        <v>3377</v>
      </c>
      <c r="E623" s="6">
        <v>3772</v>
      </c>
      <c r="F623" s="6">
        <v>4149</v>
      </c>
      <c r="G623" s="6">
        <v>4510</v>
      </c>
    </row>
    <row r="624" spans="1:7" x14ac:dyDescent="0.25">
      <c r="A624" s="6">
        <v>31400</v>
      </c>
      <c r="B624" s="6">
        <v>1942</v>
      </c>
      <c r="C624" s="6">
        <v>2878</v>
      </c>
      <c r="D624" s="6">
        <v>3377</v>
      </c>
      <c r="E624" s="6">
        <v>3772</v>
      </c>
      <c r="F624" s="6">
        <v>4150</v>
      </c>
      <c r="G624" s="6">
        <v>4511</v>
      </c>
    </row>
    <row r="625" spans="1:7" x14ac:dyDescent="0.25">
      <c r="A625" s="6">
        <v>31450</v>
      </c>
      <c r="B625" s="6">
        <v>1943</v>
      </c>
      <c r="C625" s="6">
        <v>2879</v>
      </c>
      <c r="D625" s="6">
        <v>3378</v>
      </c>
      <c r="E625" s="6">
        <v>3773</v>
      </c>
      <c r="F625" s="6">
        <v>4150</v>
      </c>
      <c r="G625" s="6">
        <v>4511</v>
      </c>
    </row>
    <row r="626" spans="1:7" x14ac:dyDescent="0.25">
      <c r="A626" s="6">
        <v>31500</v>
      </c>
      <c r="B626" s="6">
        <v>1943</v>
      </c>
      <c r="C626" s="6">
        <v>2880</v>
      </c>
      <c r="D626" s="6">
        <v>3378</v>
      </c>
      <c r="E626" s="6">
        <v>3773</v>
      </c>
      <c r="F626" s="6">
        <v>4151</v>
      </c>
      <c r="G626" s="6">
        <v>4512</v>
      </c>
    </row>
    <row r="627" spans="1:7" x14ac:dyDescent="0.25">
      <c r="A627" s="6">
        <v>31550</v>
      </c>
      <c r="B627" s="6">
        <v>1944</v>
      </c>
      <c r="C627" s="6">
        <v>2880</v>
      </c>
      <c r="D627" s="6">
        <v>3378</v>
      </c>
      <c r="E627" s="6">
        <v>3774</v>
      </c>
      <c r="F627" s="6">
        <v>4151</v>
      </c>
      <c r="G627" s="6">
        <v>4512</v>
      </c>
    </row>
    <row r="628" spans="1:7" x14ac:dyDescent="0.25">
      <c r="A628" s="6">
        <v>31600</v>
      </c>
      <c r="B628" s="6">
        <v>1945</v>
      </c>
      <c r="C628" s="6">
        <v>2881</v>
      </c>
      <c r="D628" s="6">
        <v>3379</v>
      </c>
      <c r="E628" s="6">
        <v>3774</v>
      </c>
      <c r="F628" s="6">
        <v>4152</v>
      </c>
      <c r="G628" s="6">
        <v>4513</v>
      </c>
    </row>
    <row r="629" spans="1:7" x14ac:dyDescent="0.25">
      <c r="A629" s="6">
        <v>31650</v>
      </c>
      <c r="B629" s="6">
        <v>1945</v>
      </c>
      <c r="C629" s="6">
        <v>2882</v>
      </c>
      <c r="D629" s="6">
        <v>3379</v>
      </c>
      <c r="E629" s="6">
        <v>3775</v>
      </c>
      <c r="F629" s="6">
        <v>4152</v>
      </c>
      <c r="G629" s="6">
        <v>4513</v>
      </c>
    </row>
    <row r="630" spans="1:7" x14ac:dyDescent="0.25">
      <c r="A630" s="6">
        <v>31700</v>
      </c>
      <c r="B630" s="6">
        <v>1946</v>
      </c>
      <c r="C630" s="6">
        <v>2882</v>
      </c>
      <c r="D630" s="6">
        <v>3380</v>
      </c>
      <c r="E630" s="6">
        <v>3775</v>
      </c>
      <c r="F630" s="6">
        <v>4153</v>
      </c>
      <c r="G630" s="6">
        <v>4514</v>
      </c>
    </row>
    <row r="631" spans="1:7" x14ac:dyDescent="0.25">
      <c r="A631" s="6">
        <v>31750</v>
      </c>
      <c r="B631" s="6">
        <v>1947</v>
      </c>
      <c r="C631" s="6">
        <v>2883</v>
      </c>
      <c r="D631" s="6">
        <v>3380</v>
      </c>
      <c r="E631" s="6">
        <v>3776</v>
      </c>
      <c r="F631" s="6">
        <v>4153</v>
      </c>
      <c r="G631" s="6">
        <v>4515</v>
      </c>
    </row>
    <row r="632" spans="1:7" x14ac:dyDescent="0.25">
      <c r="A632" s="6">
        <v>31800</v>
      </c>
      <c r="B632" s="6">
        <v>1947</v>
      </c>
      <c r="C632" s="6">
        <v>2884</v>
      </c>
      <c r="D632" s="6">
        <v>3381</v>
      </c>
      <c r="E632" s="6">
        <v>3776</v>
      </c>
      <c r="F632" s="6">
        <v>4154</v>
      </c>
      <c r="G632" s="6">
        <v>4515</v>
      </c>
    </row>
    <row r="633" spans="1:7" x14ac:dyDescent="0.25">
      <c r="A633" s="6">
        <v>31850</v>
      </c>
      <c r="B633" s="6">
        <v>1948</v>
      </c>
      <c r="C633" s="6">
        <v>2884</v>
      </c>
      <c r="D633" s="6">
        <v>3381</v>
      </c>
      <c r="E633" s="6">
        <v>3777</v>
      </c>
      <c r="F633" s="6">
        <v>4154</v>
      </c>
      <c r="G633" s="6">
        <v>4516</v>
      </c>
    </row>
    <row r="634" spans="1:7" x14ac:dyDescent="0.25">
      <c r="A634" s="6">
        <v>31900</v>
      </c>
      <c r="B634" s="6">
        <v>1949</v>
      </c>
      <c r="C634" s="6">
        <v>2885</v>
      </c>
      <c r="D634" s="6">
        <v>3382</v>
      </c>
      <c r="E634" s="6">
        <v>3777</v>
      </c>
      <c r="F634" s="6">
        <v>4155</v>
      </c>
      <c r="G634" s="6">
        <v>4516</v>
      </c>
    </row>
    <row r="635" spans="1:7" x14ac:dyDescent="0.25">
      <c r="A635" s="6">
        <v>31950</v>
      </c>
      <c r="B635" s="6">
        <v>1949</v>
      </c>
      <c r="C635" s="6">
        <v>2886</v>
      </c>
      <c r="D635" s="6">
        <v>3382</v>
      </c>
      <c r="E635" s="6">
        <v>3778</v>
      </c>
      <c r="F635" s="6">
        <v>4155</v>
      </c>
      <c r="G635" s="6">
        <v>4517</v>
      </c>
    </row>
    <row r="636" spans="1:7" x14ac:dyDescent="0.25">
      <c r="A636" s="6">
        <v>32000</v>
      </c>
      <c r="B636" s="6">
        <v>1950</v>
      </c>
      <c r="C636" s="6">
        <v>2886</v>
      </c>
      <c r="D636" s="6">
        <v>3382</v>
      </c>
      <c r="E636" s="6">
        <v>3778</v>
      </c>
      <c r="F636" s="6">
        <v>4156</v>
      </c>
      <c r="G636" s="6">
        <v>4518</v>
      </c>
    </row>
    <row r="637" spans="1:7" x14ac:dyDescent="0.25">
      <c r="A637" s="6">
        <v>32050</v>
      </c>
      <c r="B637" s="6">
        <v>1951</v>
      </c>
      <c r="C637" s="6">
        <v>2887</v>
      </c>
      <c r="D637" s="6">
        <v>3383</v>
      </c>
      <c r="E637" s="6">
        <v>3779</v>
      </c>
      <c r="F637" s="6">
        <v>4156</v>
      </c>
      <c r="G637" s="6">
        <v>4518</v>
      </c>
    </row>
    <row r="638" spans="1:7" x14ac:dyDescent="0.25">
      <c r="A638" s="6">
        <v>32100</v>
      </c>
      <c r="B638" s="6">
        <v>1951</v>
      </c>
      <c r="C638" s="6">
        <v>2888</v>
      </c>
      <c r="D638" s="6">
        <v>3383</v>
      </c>
      <c r="E638" s="6">
        <v>3779</v>
      </c>
      <c r="F638" s="6">
        <v>4157</v>
      </c>
      <c r="G638" s="6">
        <v>4519</v>
      </c>
    </row>
    <row r="639" spans="1:7" x14ac:dyDescent="0.25">
      <c r="A639" s="6">
        <v>32150</v>
      </c>
      <c r="B639" s="6">
        <v>1952</v>
      </c>
      <c r="C639" s="6">
        <v>2888</v>
      </c>
      <c r="D639" s="6">
        <v>3384</v>
      </c>
      <c r="E639" s="6">
        <v>3780</v>
      </c>
      <c r="F639" s="6">
        <v>4158</v>
      </c>
      <c r="G639" s="6">
        <v>4519</v>
      </c>
    </row>
    <row r="640" spans="1:7" x14ac:dyDescent="0.25">
      <c r="A640" s="6">
        <v>32200</v>
      </c>
      <c r="B640" s="6">
        <v>1953</v>
      </c>
      <c r="C640" s="6">
        <v>2889</v>
      </c>
      <c r="D640" s="6">
        <v>3384</v>
      </c>
      <c r="E640" s="6">
        <v>3780</v>
      </c>
      <c r="F640" s="6">
        <v>4158</v>
      </c>
      <c r="G640" s="6">
        <v>4520</v>
      </c>
    </row>
    <row r="641" spans="1:7" x14ac:dyDescent="0.25">
      <c r="A641" s="6">
        <v>32250</v>
      </c>
      <c r="B641" s="6">
        <v>1953</v>
      </c>
      <c r="C641" s="6">
        <v>2890</v>
      </c>
      <c r="D641" s="6">
        <v>3385</v>
      </c>
      <c r="E641" s="6">
        <v>3781</v>
      </c>
      <c r="F641" s="6">
        <v>4159</v>
      </c>
      <c r="G641" s="6">
        <v>4520</v>
      </c>
    </row>
    <row r="642" spans="1:7" x14ac:dyDescent="0.25">
      <c r="A642" s="6">
        <v>32300</v>
      </c>
      <c r="B642" s="6">
        <v>1954</v>
      </c>
      <c r="C642" s="6">
        <v>2890</v>
      </c>
      <c r="D642" s="6">
        <v>3385</v>
      </c>
      <c r="E642" s="6">
        <v>3781</v>
      </c>
      <c r="F642" s="6">
        <v>4159</v>
      </c>
      <c r="G642" s="6">
        <v>4521</v>
      </c>
    </row>
    <row r="643" spans="1:7" x14ac:dyDescent="0.25">
      <c r="A643" s="6">
        <v>32350</v>
      </c>
      <c r="B643" s="6">
        <v>1955</v>
      </c>
      <c r="C643" s="6">
        <v>2891</v>
      </c>
      <c r="D643" s="6">
        <v>3385</v>
      </c>
      <c r="E643" s="6">
        <v>3782</v>
      </c>
      <c r="F643" s="6">
        <v>4160</v>
      </c>
      <c r="G643" s="6">
        <v>4522</v>
      </c>
    </row>
    <row r="644" spans="1:7" x14ac:dyDescent="0.25">
      <c r="A644" s="6">
        <v>32400</v>
      </c>
      <c r="B644" s="6">
        <v>1955</v>
      </c>
      <c r="C644" s="6">
        <v>2892</v>
      </c>
      <c r="D644" s="6">
        <v>3386</v>
      </c>
      <c r="E644" s="6">
        <v>3782</v>
      </c>
      <c r="F644" s="6">
        <v>4160</v>
      </c>
      <c r="G644" s="6">
        <v>4522</v>
      </c>
    </row>
    <row r="645" spans="1:7" x14ac:dyDescent="0.25">
      <c r="A645" s="6">
        <v>32450</v>
      </c>
      <c r="B645" s="6">
        <v>1956</v>
      </c>
      <c r="C645" s="6">
        <v>2893</v>
      </c>
      <c r="D645" s="6">
        <v>3386</v>
      </c>
      <c r="E645" s="6">
        <v>3783</v>
      </c>
      <c r="F645" s="6">
        <v>4161</v>
      </c>
      <c r="G645" s="6">
        <v>4523</v>
      </c>
    </row>
    <row r="646" spans="1:7" x14ac:dyDescent="0.25">
      <c r="A646" s="6">
        <v>32500</v>
      </c>
      <c r="B646" s="6">
        <v>1957</v>
      </c>
      <c r="C646" s="6">
        <v>2893</v>
      </c>
      <c r="D646" s="6">
        <v>3387</v>
      </c>
      <c r="E646" s="6">
        <v>3783</v>
      </c>
      <c r="F646" s="6">
        <v>4161</v>
      </c>
      <c r="G646" s="6">
        <v>4523</v>
      </c>
    </row>
    <row r="647" spans="1:7" x14ac:dyDescent="0.25">
      <c r="A647" s="6">
        <v>32550</v>
      </c>
      <c r="B647" s="6">
        <v>1957</v>
      </c>
      <c r="C647" s="6">
        <v>2894</v>
      </c>
      <c r="D647" s="6">
        <v>3387</v>
      </c>
      <c r="E647" s="6">
        <v>3784</v>
      </c>
      <c r="F647" s="6">
        <v>4162</v>
      </c>
      <c r="G647" s="6">
        <v>4524</v>
      </c>
    </row>
    <row r="648" spans="1:7" x14ac:dyDescent="0.25">
      <c r="A648" s="6">
        <v>32600</v>
      </c>
      <c r="B648" s="6">
        <v>1958</v>
      </c>
      <c r="C648" s="6">
        <v>2895</v>
      </c>
      <c r="D648" s="6">
        <v>3388</v>
      </c>
      <c r="E648" s="6">
        <v>3784</v>
      </c>
      <c r="F648" s="6">
        <v>4162</v>
      </c>
      <c r="G648" s="6">
        <v>4525</v>
      </c>
    </row>
    <row r="649" spans="1:7" x14ac:dyDescent="0.25">
      <c r="A649" s="6">
        <v>32650</v>
      </c>
      <c r="B649" s="6">
        <v>1959</v>
      </c>
      <c r="C649" s="6">
        <v>2895</v>
      </c>
      <c r="D649" s="6">
        <v>3388</v>
      </c>
      <c r="E649" s="6">
        <v>3784</v>
      </c>
      <c r="F649" s="6">
        <v>4163</v>
      </c>
      <c r="G649" s="6">
        <v>4525</v>
      </c>
    </row>
    <row r="650" spans="1:7" x14ac:dyDescent="0.25">
      <c r="A650" s="6">
        <v>32700</v>
      </c>
      <c r="B650" s="6">
        <v>1959</v>
      </c>
      <c r="C650" s="6">
        <v>2896</v>
      </c>
      <c r="D650" s="6">
        <v>3389</v>
      </c>
      <c r="E650" s="6">
        <v>3785</v>
      </c>
      <c r="F650" s="6">
        <v>4163</v>
      </c>
      <c r="G650" s="6">
        <v>4526</v>
      </c>
    </row>
    <row r="651" spans="1:7" x14ac:dyDescent="0.25">
      <c r="A651" s="6">
        <v>32750</v>
      </c>
      <c r="B651" s="6">
        <v>1960</v>
      </c>
      <c r="C651" s="6">
        <v>2897</v>
      </c>
      <c r="D651" s="6">
        <v>3389</v>
      </c>
      <c r="E651" s="6">
        <v>3785</v>
      </c>
      <c r="F651" s="6">
        <v>4164</v>
      </c>
      <c r="G651" s="6">
        <v>4526</v>
      </c>
    </row>
    <row r="652" spans="1:7" x14ac:dyDescent="0.25">
      <c r="A652" s="6">
        <v>32800</v>
      </c>
      <c r="B652" s="6">
        <v>1960</v>
      </c>
      <c r="C652" s="6">
        <v>2897</v>
      </c>
      <c r="D652" s="6">
        <v>3389</v>
      </c>
      <c r="E652" s="6">
        <v>3786</v>
      </c>
      <c r="F652" s="6">
        <v>4165</v>
      </c>
      <c r="G652" s="6">
        <v>4527</v>
      </c>
    </row>
    <row r="653" spans="1:7" x14ac:dyDescent="0.25">
      <c r="A653" s="6">
        <v>32850</v>
      </c>
      <c r="B653" s="6">
        <v>1961</v>
      </c>
      <c r="C653" s="6">
        <v>2898</v>
      </c>
      <c r="D653" s="6">
        <v>3390</v>
      </c>
      <c r="E653" s="6">
        <v>3786</v>
      </c>
      <c r="F653" s="6">
        <v>4165</v>
      </c>
      <c r="G653" s="6">
        <v>4527</v>
      </c>
    </row>
    <row r="654" spans="1:7" x14ac:dyDescent="0.25">
      <c r="A654" s="6">
        <v>32900</v>
      </c>
      <c r="B654" s="6">
        <v>1962</v>
      </c>
      <c r="C654" s="6">
        <v>2899</v>
      </c>
      <c r="D654" s="6">
        <v>3390</v>
      </c>
      <c r="E654" s="6">
        <v>3787</v>
      </c>
      <c r="F654" s="6">
        <v>4166</v>
      </c>
      <c r="G654" s="6">
        <v>4528</v>
      </c>
    </row>
    <row r="655" spans="1:7" x14ac:dyDescent="0.25">
      <c r="A655" s="6">
        <v>32950</v>
      </c>
      <c r="B655" s="6">
        <v>1962</v>
      </c>
      <c r="C655" s="6">
        <v>2899</v>
      </c>
      <c r="D655" s="6">
        <v>3391</v>
      </c>
      <c r="E655" s="6">
        <v>3787</v>
      </c>
      <c r="F655" s="6">
        <v>4166</v>
      </c>
      <c r="G655" s="6">
        <v>4529</v>
      </c>
    </row>
    <row r="656" spans="1:7" x14ac:dyDescent="0.25">
      <c r="A656" s="6">
        <v>33000</v>
      </c>
      <c r="B656" s="6">
        <v>1963</v>
      </c>
      <c r="C656" s="6">
        <v>2900</v>
      </c>
      <c r="D656" s="6">
        <v>3391</v>
      </c>
      <c r="E656" s="6">
        <v>3788</v>
      </c>
      <c r="F656" s="6">
        <v>4167</v>
      </c>
      <c r="G656" s="6">
        <v>4529</v>
      </c>
    </row>
    <row r="657" spans="1:7" x14ac:dyDescent="0.25">
      <c r="A657" s="6">
        <v>33050</v>
      </c>
      <c r="B657" s="6">
        <v>1964</v>
      </c>
      <c r="C657" s="6">
        <v>2901</v>
      </c>
      <c r="D657" s="6">
        <v>3392</v>
      </c>
      <c r="E657" s="6">
        <v>3788</v>
      </c>
      <c r="F657" s="6">
        <v>4167</v>
      </c>
      <c r="G657" s="6">
        <v>4530</v>
      </c>
    </row>
    <row r="658" spans="1:7" x14ac:dyDescent="0.25">
      <c r="A658" s="6">
        <v>33100</v>
      </c>
      <c r="B658" s="6">
        <v>1964</v>
      </c>
      <c r="C658" s="6">
        <v>2901</v>
      </c>
      <c r="D658" s="6">
        <v>3392</v>
      </c>
      <c r="E658" s="6">
        <v>3789</v>
      </c>
      <c r="F658" s="6">
        <v>4168</v>
      </c>
      <c r="G658" s="6">
        <v>4530</v>
      </c>
    </row>
    <row r="659" spans="1:7" x14ac:dyDescent="0.25">
      <c r="A659" s="6">
        <v>33150</v>
      </c>
      <c r="B659" s="6">
        <v>1965</v>
      </c>
      <c r="C659" s="6">
        <v>2902</v>
      </c>
      <c r="D659" s="6">
        <v>3392</v>
      </c>
      <c r="E659" s="6">
        <v>3789</v>
      </c>
      <c r="F659" s="6">
        <v>4168</v>
      </c>
      <c r="G659" s="6">
        <v>4531</v>
      </c>
    </row>
    <row r="660" spans="1:7" x14ac:dyDescent="0.25">
      <c r="A660" s="6">
        <v>33200</v>
      </c>
      <c r="B660" s="6">
        <v>1966</v>
      </c>
      <c r="C660" s="6">
        <v>2903</v>
      </c>
      <c r="D660" s="6">
        <v>3393</v>
      </c>
      <c r="E660" s="6">
        <v>3790</v>
      </c>
      <c r="F660" s="6">
        <v>4169</v>
      </c>
      <c r="G660" s="6">
        <v>4532</v>
      </c>
    </row>
    <row r="661" spans="1:7" x14ac:dyDescent="0.25">
      <c r="A661" s="6">
        <v>33250</v>
      </c>
      <c r="B661" s="6">
        <v>1966</v>
      </c>
      <c r="C661" s="6">
        <v>2903</v>
      </c>
      <c r="D661" s="6">
        <v>3393</v>
      </c>
      <c r="E661" s="6">
        <v>3790</v>
      </c>
      <c r="F661" s="6">
        <v>4169</v>
      </c>
      <c r="G661" s="6">
        <v>4532</v>
      </c>
    </row>
    <row r="662" spans="1:7" x14ac:dyDescent="0.25">
      <c r="A662" s="6">
        <v>33300</v>
      </c>
      <c r="B662" s="6">
        <v>1967</v>
      </c>
      <c r="C662" s="6">
        <v>2904</v>
      </c>
      <c r="D662" s="6">
        <v>3394</v>
      </c>
      <c r="E662" s="6">
        <v>3791</v>
      </c>
      <c r="F662" s="6">
        <v>4170</v>
      </c>
      <c r="G662" s="6">
        <v>4533</v>
      </c>
    </row>
    <row r="663" spans="1:7" x14ac:dyDescent="0.25">
      <c r="A663" s="6">
        <v>33350</v>
      </c>
      <c r="B663" s="6">
        <v>1968</v>
      </c>
      <c r="C663" s="6">
        <v>2905</v>
      </c>
      <c r="D663" s="6">
        <v>3394</v>
      </c>
      <c r="E663" s="6">
        <v>3791</v>
      </c>
      <c r="F663" s="6">
        <v>4170</v>
      </c>
      <c r="G663" s="6">
        <v>4533</v>
      </c>
    </row>
    <row r="664" spans="1:7" x14ac:dyDescent="0.25">
      <c r="A664" s="6">
        <v>33400</v>
      </c>
      <c r="B664" s="6">
        <v>1968</v>
      </c>
      <c r="C664" s="6">
        <v>2905</v>
      </c>
      <c r="D664" s="6">
        <v>3395</v>
      </c>
      <c r="E664" s="6">
        <v>3792</v>
      </c>
      <c r="F664" s="6">
        <v>4171</v>
      </c>
      <c r="G664" s="6">
        <v>4534</v>
      </c>
    </row>
    <row r="665" spans="1:7" x14ac:dyDescent="0.25">
      <c r="A665" s="6">
        <v>33450</v>
      </c>
      <c r="B665" s="6">
        <v>1969</v>
      </c>
      <c r="C665" s="6">
        <v>2906</v>
      </c>
      <c r="D665" s="6">
        <v>3395</v>
      </c>
      <c r="E665" s="6">
        <v>3792</v>
      </c>
      <c r="F665" s="6">
        <v>4172</v>
      </c>
      <c r="G665" s="6">
        <v>4534</v>
      </c>
    </row>
    <row r="666" spans="1:7" x14ac:dyDescent="0.25">
      <c r="A666" s="6">
        <v>33500</v>
      </c>
      <c r="B666" s="6">
        <v>1970</v>
      </c>
      <c r="C666" s="6">
        <v>2907</v>
      </c>
      <c r="D666" s="6">
        <v>3395</v>
      </c>
      <c r="E666" s="6">
        <v>3793</v>
      </c>
      <c r="F666" s="6">
        <v>4172</v>
      </c>
      <c r="G666" s="6">
        <v>4535</v>
      </c>
    </row>
    <row r="667" spans="1:7" x14ac:dyDescent="0.25">
      <c r="A667" s="6">
        <v>33550</v>
      </c>
      <c r="B667" s="6">
        <v>1970</v>
      </c>
      <c r="C667" s="6">
        <v>2907</v>
      </c>
      <c r="D667" s="6">
        <v>3396</v>
      </c>
      <c r="E667" s="6">
        <v>3793</v>
      </c>
      <c r="F667" s="6">
        <v>4173</v>
      </c>
      <c r="G667" s="6">
        <v>4536</v>
      </c>
    </row>
    <row r="668" spans="1:7" x14ac:dyDescent="0.25">
      <c r="A668" s="6">
        <v>33600</v>
      </c>
      <c r="B668" s="6">
        <v>1971</v>
      </c>
      <c r="C668" s="6">
        <v>2908</v>
      </c>
      <c r="D668" s="6">
        <v>3396</v>
      </c>
      <c r="E668" s="6">
        <v>3794</v>
      </c>
      <c r="F668" s="6">
        <v>4173</v>
      </c>
      <c r="G668" s="6">
        <v>4536</v>
      </c>
    </row>
    <row r="669" spans="1:7" x14ac:dyDescent="0.25">
      <c r="A669" s="6">
        <v>33650</v>
      </c>
      <c r="B669" s="6">
        <v>1972</v>
      </c>
      <c r="C669" s="6">
        <v>2909</v>
      </c>
      <c r="D669" s="6">
        <v>3397</v>
      </c>
      <c r="E669" s="6">
        <v>3794</v>
      </c>
      <c r="F669" s="6">
        <v>4174</v>
      </c>
      <c r="G669" s="6">
        <v>4537</v>
      </c>
    </row>
    <row r="670" spans="1:7" x14ac:dyDescent="0.25">
      <c r="A670" s="6">
        <v>33700</v>
      </c>
      <c r="B670" s="6">
        <v>1972</v>
      </c>
      <c r="C670" s="6">
        <v>2909</v>
      </c>
      <c r="D670" s="6">
        <v>3397</v>
      </c>
      <c r="E670" s="6">
        <v>3795</v>
      </c>
      <c r="F670" s="6">
        <v>4174</v>
      </c>
      <c r="G670" s="6">
        <v>4537</v>
      </c>
    </row>
    <row r="671" spans="1:7" x14ac:dyDescent="0.25">
      <c r="A671" s="6">
        <v>33750</v>
      </c>
      <c r="B671" s="6">
        <v>1973</v>
      </c>
      <c r="C671" s="6">
        <v>2910</v>
      </c>
      <c r="D671" s="6">
        <v>3398</v>
      </c>
      <c r="E671" s="6">
        <v>3795</v>
      </c>
      <c r="F671" s="6">
        <v>4175</v>
      </c>
      <c r="G671" s="6">
        <v>4538</v>
      </c>
    </row>
    <row r="672" spans="1:7" x14ac:dyDescent="0.25">
      <c r="A672" s="6">
        <v>33800</v>
      </c>
      <c r="B672" s="6">
        <v>1974</v>
      </c>
      <c r="C672" s="6">
        <v>2911</v>
      </c>
      <c r="D672" s="6">
        <v>3398</v>
      </c>
      <c r="E672" s="6">
        <v>3796</v>
      </c>
      <c r="F672" s="6">
        <v>4175</v>
      </c>
      <c r="G672" s="6">
        <v>4539</v>
      </c>
    </row>
    <row r="673" spans="1:7" x14ac:dyDescent="0.25">
      <c r="A673" s="6">
        <v>33850</v>
      </c>
      <c r="B673" s="6">
        <v>1974</v>
      </c>
      <c r="C673" s="6">
        <v>2912</v>
      </c>
      <c r="D673" s="6">
        <v>3399</v>
      </c>
      <c r="E673" s="6">
        <v>3796</v>
      </c>
      <c r="F673" s="6">
        <v>4176</v>
      </c>
      <c r="G673" s="6">
        <v>4539</v>
      </c>
    </row>
    <row r="674" spans="1:7" x14ac:dyDescent="0.25">
      <c r="A674" s="6">
        <v>33900</v>
      </c>
      <c r="B674" s="6">
        <v>1975</v>
      </c>
      <c r="C674" s="6">
        <v>2912</v>
      </c>
      <c r="D674" s="6">
        <v>3399</v>
      </c>
      <c r="E674" s="6">
        <v>3797</v>
      </c>
      <c r="F674" s="6">
        <v>4176</v>
      </c>
      <c r="G674" s="6">
        <v>4540</v>
      </c>
    </row>
    <row r="675" spans="1:7" x14ac:dyDescent="0.25">
      <c r="A675" s="6">
        <v>33950</v>
      </c>
      <c r="B675" s="6">
        <v>1976</v>
      </c>
      <c r="C675" s="6">
        <v>2913</v>
      </c>
      <c r="D675" s="6">
        <v>3399</v>
      </c>
      <c r="E675" s="6">
        <v>3797</v>
      </c>
      <c r="F675" s="6">
        <v>4177</v>
      </c>
      <c r="G675" s="6">
        <v>4540</v>
      </c>
    </row>
    <row r="676" spans="1:7" x14ac:dyDescent="0.25">
      <c r="A676" s="6">
        <v>34000</v>
      </c>
      <c r="B676" s="6">
        <v>1976</v>
      </c>
      <c r="C676" s="6">
        <v>2914</v>
      </c>
      <c r="D676" s="6">
        <v>3400</v>
      </c>
      <c r="E676" s="6">
        <v>3798</v>
      </c>
      <c r="F676" s="6">
        <v>4177</v>
      </c>
      <c r="G676" s="6">
        <v>4541</v>
      </c>
    </row>
    <row r="677" spans="1:7" x14ac:dyDescent="0.25">
      <c r="A677" s="6">
        <v>34050</v>
      </c>
      <c r="B677" s="6">
        <v>1977</v>
      </c>
      <c r="C677" s="6">
        <v>2914</v>
      </c>
      <c r="D677" s="6">
        <v>3400</v>
      </c>
      <c r="E677" s="6">
        <v>3798</v>
      </c>
      <c r="F677" s="6">
        <v>4178</v>
      </c>
      <c r="G677" s="6">
        <v>4541</v>
      </c>
    </row>
    <row r="678" spans="1:7" x14ac:dyDescent="0.25">
      <c r="A678" s="6">
        <v>34100</v>
      </c>
      <c r="B678" s="6">
        <v>1977</v>
      </c>
      <c r="C678" s="6">
        <v>2915</v>
      </c>
      <c r="D678" s="6">
        <v>3401</v>
      </c>
      <c r="E678" s="6">
        <v>3799</v>
      </c>
      <c r="F678" s="6">
        <v>4178</v>
      </c>
      <c r="G678" s="6">
        <v>4542</v>
      </c>
    </row>
    <row r="679" spans="1:7" x14ac:dyDescent="0.25">
      <c r="A679" s="6">
        <v>34150</v>
      </c>
      <c r="B679" s="6">
        <v>1978</v>
      </c>
      <c r="C679" s="6">
        <v>2916</v>
      </c>
      <c r="D679" s="6">
        <v>3401</v>
      </c>
      <c r="E679" s="6">
        <v>3799</v>
      </c>
      <c r="F679" s="6">
        <v>4179</v>
      </c>
      <c r="G679" s="6">
        <v>4543</v>
      </c>
    </row>
    <row r="680" spans="1:7" x14ac:dyDescent="0.25">
      <c r="A680" s="6">
        <v>34200</v>
      </c>
      <c r="B680" s="6">
        <v>1979</v>
      </c>
      <c r="C680" s="6">
        <v>2916</v>
      </c>
      <c r="D680" s="6">
        <v>3402</v>
      </c>
      <c r="E680" s="6">
        <v>3800</v>
      </c>
      <c r="F680" s="6">
        <v>4179</v>
      </c>
      <c r="G680" s="6">
        <v>4543</v>
      </c>
    </row>
    <row r="681" spans="1:7" x14ac:dyDescent="0.25">
      <c r="A681" s="6">
        <v>34250</v>
      </c>
      <c r="B681" s="6">
        <v>1979</v>
      </c>
      <c r="C681" s="6">
        <v>2917</v>
      </c>
      <c r="D681" s="6">
        <v>3402</v>
      </c>
      <c r="E681" s="6">
        <v>3800</v>
      </c>
      <c r="F681" s="6">
        <v>4180</v>
      </c>
      <c r="G681" s="6">
        <v>4544</v>
      </c>
    </row>
    <row r="682" spans="1:7" x14ac:dyDescent="0.25">
      <c r="A682" s="6">
        <v>34300</v>
      </c>
      <c r="B682" s="6">
        <v>1980</v>
      </c>
      <c r="C682" s="6">
        <v>2917</v>
      </c>
      <c r="D682" s="6">
        <v>3402</v>
      </c>
      <c r="E682" s="6">
        <v>3800</v>
      </c>
      <c r="F682" s="6">
        <v>4181</v>
      </c>
      <c r="G682" s="6">
        <v>4544</v>
      </c>
    </row>
    <row r="683" spans="1:7" x14ac:dyDescent="0.25">
      <c r="A683" s="6">
        <v>34350</v>
      </c>
      <c r="B683" s="6">
        <v>1981</v>
      </c>
      <c r="C683" s="6">
        <v>2918</v>
      </c>
      <c r="D683" s="6">
        <v>3403</v>
      </c>
      <c r="E683" s="6">
        <v>3801</v>
      </c>
      <c r="F683" s="6">
        <v>4181</v>
      </c>
      <c r="G683" s="6">
        <v>4545</v>
      </c>
    </row>
    <row r="684" spans="1:7" x14ac:dyDescent="0.25">
      <c r="A684" s="6">
        <v>34400</v>
      </c>
      <c r="B684" s="6">
        <v>1981</v>
      </c>
      <c r="C684" s="6">
        <v>2919</v>
      </c>
      <c r="D684" s="6">
        <v>3403</v>
      </c>
      <c r="E684" s="6">
        <v>3801</v>
      </c>
      <c r="F684" s="6">
        <v>4182</v>
      </c>
      <c r="G684" s="6">
        <v>4545</v>
      </c>
    </row>
    <row r="685" spans="1:7" x14ac:dyDescent="0.25">
      <c r="A685" s="6">
        <v>34450</v>
      </c>
      <c r="B685" s="6">
        <v>1982</v>
      </c>
      <c r="C685" s="6">
        <v>2919</v>
      </c>
      <c r="D685" s="6">
        <v>3404</v>
      </c>
      <c r="E685" s="6">
        <v>3802</v>
      </c>
      <c r="F685" s="6">
        <v>4182</v>
      </c>
      <c r="G685" s="6">
        <v>4546</v>
      </c>
    </row>
    <row r="686" spans="1:7" x14ac:dyDescent="0.25">
      <c r="A686" s="6">
        <v>34500</v>
      </c>
      <c r="B686" s="6">
        <v>1983</v>
      </c>
      <c r="C686" s="6">
        <v>2920</v>
      </c>
      <c r="D686" s="6">
        <v>3404</v>
      </c>
      <c r="E686" s="6">
        <v>3802</v>
      </c>
      <c r="F686" s="6">
        <v>4183</v>
      </c>
      <c r="G686" s="6">
        <v>4546</v>
      </c>
    </row>
    <row r="687" spans="1:7" x14ac:dyDescent="0.25">
      <c r="A687" s="6">
        <v>34550</v>
      </c>
      <c r="B687" s="6">
        <v>1983</v>
      </c>
      <c r="C687" s="6">
        <v>2921</v>
      </c>
      <c r="D687" s="6">
        <v>3405</v>
      </c>
      <c r="E687" s="6">
        <v>3803</v>
      </c>
      <c r="F687" s="6">
        <v>4183</v>
      </c>
      <c r="G687" s="6">
        <v>4547</v>
      </c>
    </row>
    <row r="688" spans="1:7" x14ac:dyDescent="0.25">
      <c r="A688" s="6">
        <v>34600</v>
      </c>
      <c r="B688" s="6">
        <v>1984</v>
      </c>
      <c r="C688" s="6">
        <v>2921</v>
      </c>
      <c r="D688" s="6">
        <v>3405</v>
      </c>
      <c r="E688" s="6">
        <v>3803</v>
      </c>
      <c r="F688" s="6">
        <v>4184</v>
      </c>
      <c r="G688" s="6">
        <v>4548</v>
      </c>
    </row>
    <row r="689" spans="1:7" x14ac:dyDescent="0.25">
      <c r="A689" s="6">
        <v>34650</v>
      </c>
      <c r="B689" s="6">
        <v>1984</v>
      </c>
      <c r="C689" s="6">
        <v>2922</v>
      </c>
      <c r="D689" s="6">
        <v>3405</v>
      </c>
      <c r="E689" s="6">
        <v>3804</v>
      </c>
      <c r="F689" s="6">
        <v>4184</v>
      </c>
      <c r="G689" s="6">
        <v>4548</v>
      </c>
    </row>
    <row r="690" spans="1:7" x14ac:dyDescent="0.25">
      <c r="A690" s="6">
        <v>34700</v>
      </c>
      <c r="B690" s="6">
        <v>1985</v>
      </c>
      <c r="C690" s="6">
        <v>2923</v>
      </c>
      <c r="D690" s="6">
        <v>3406</v>
      </c>
      <c r="E690" s="6">
        <v>3804</v>
      </c>
      <c r="F690" s="6">
        <v>4185</v>
      </c>
      <c r="G690" s="6">
        <v>4549</v>
      </c>
    </row>
    <row r="691" spans="1:7" x14ac:dyDescent="0.25">
      <c r="A691" s="6">
        <v>34750</v>
      </c>
      <c r="B691" s="6">
        <v>1986</v>
      </c>
      <c r="C691" s="6">
        <v>2923</v>
      </c>
      <c r="D691" s="6">
        <v>3406</v>
      </c>
      <c r="E691" s="6">
        <v>3805</v>
      </c>
      <c r="F691" s="6">
        <v>4185</v>
      </c>
      <c r="G691" s="6">
        <v>4549</v>
      </c>
    </row>
    <row r="692" spans="1:7" x14ac:dyDescent="0.25">
      <c r="A692" s="6">
        <v>34800</v>
      </c>
      <c r="B692" s="6">
        <v>1986</v>
      </c>
      <c r="C692" s="6">
        <v>2924</v>
      </c>
      <c r="D692" s="6">
        <v>3407</v>
      </c>
      <c r="E692" s="6">
        <v>3805</v>
      </c>
      <c r="F692" s="6">
        <v>4186</v>
      </c>
      <c r="G692" s="6">
        <v>4550</v>
      </c>
    </row>
    <row r="693" spans="1:7" x14ac:dyDescent="0.25">
      <c r="A693" s="6">
        <v>34850</v>
      </c>
      <c r="B693" s="6">
        <v>1987</v>
      </c>
      <c r="C693" s="6">
        <v>2925</v>
      </c>
      <c r="D693" s="6">
        <v>3407</v>
      </c>
      <c r="E693" s="6">
        <v>3806</v>
      </c>
      <c r="F693" s="6">
        <v>4186</v>
      </c>
      <c r="G693" s="6">
        <v>4550</v>
      </c>
    </row>
    <row r="694" spans="1:7" x14ac:dyDescent="0.25">
      <c r="A694" s="6">
        <v>34900</v>
      </c>
      <c r="B694" s="6">
        <v>1988</v>
      </c>
      <c r="C694" s="6">
        <v>2925</v>
      </c>
      <c r="D694" s="6">
        <v>3407</v>
      </c>
      <c r="E694" s="6">
        <v>3806</v>
      </c>
      <c r="F694" s="6">
        <v>4187</v>
      </c>
      <c r="G694" s="6">
        <v>4551</v>
      </c>
    </row>
    <row r="695" spans="1:7" x14ac:dyDescent="0.25">
      <c r="A695" s="6">
        <v>34950</v>
      </c>
      <c r="B695" s="6">
        <v>1988</v>
      </c>
      <c r="C695" s="6">
        <v>2926</v>
      </c>
      <c r="D695" s="6">
        <v>3408</v>
      </c>
      <c r="E695" s="6">
        <v>3807</v>
      </c>
      <c r="F695" s="6">
        <v>4187</v>
      </c>
      <c r="G695" s="6">
        <v>4552</v>
      </c>
    </row>
    <row r="696" spans="1:7" x14ac:dyDescent="0.25">
      <c r="A696" s="6">
        <v>35000</v>
      </c>
      <c r="B696" s="6">
        <v>1989</v>
      </c>
      <c r="C696" s="6">
        <v>2927</v>
      </c>
      <c r="D696" s="6">
        <v>3408</v>
      </c>
      <c r="E696" s="6">
        <v>3807</v>
      </c>
      <c r="F696" s="6">
        <v>4188</v>
      </c>
      <c r="G696" s="6">
        <v>4552</v>
      </c>
    </row>
  </sheetData>
  <sheetProtection selectLockedCells="1"/>
  <customSheetViews>
    <customSheetView guid="{E4102386-7B46-4017-8BFA-4213987EBA13}" state="hidden" topLeftCell="G1">
      <selection activeCell="J4" sqref="J4"/>
    </customSheetView>
    <customSheetView guid="{A723A1BF-5CE9-4CBB-85C8-692EE185ABAD}" state="hidden" topLeftCell="G1">
      <selection activeCell="J4" sqref="J4"/>
    </customSheetView>
    <customSheetView guid="{53CB703B-71D7-440D-8F08-C017604435F2}" state="hidden" topLeftCell="G1">
      <selection activeCell="J4" sqref="J4"/>
    </customSheetView>
    <customSheetView guid="{4350A24C-9789-4311-B3D6-31E2B14734AD}" state="hidden" topLeftCell="G1">
      <selection activeCell="J4" sqref="J4"/>
    </customSheetView>
  </customSheetView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</sheetPr>
  <dimension ref="A1:AD71"/>
  <sheetViews>
    <sheetView showGridLines="0" showRowColHeaders="0" zoomScale="79" zoomScaleNormal="101" workbookViewId="0">
      <selection activeCell="C13" sqref="C13"/>
    </sheetView>
  </sheetViews>
  <sheetFormatPr defaultColWidth="8.85546875" defaultRowHeight="15" x14ac:dyDescent="0.25"/>
  <cols>
    <col min="1" max="1" width="6.28515625" style="19" customWidth="1"/>
    <col min="2" max="2" width="10.42578125" style="19" customWidth="1"/>
    <col min="3" max="3" width="10.28515625" style="19" customWidth="1"/>
    <col min="4" max="4" width="10.7109375" style="19" customWidth="1"/>
    <col min="5" max="5" width="12.7109375" style="19" customWidth="1"/>
    <col min="6" max="6" width="10" style="19" customWidth="1"/>
    <col min="7" max="7" width="13.28515625" style="19" customWidth="1"/>
    <col min="8" max="9" width="11.42578125" style="19" customWidth="1"/>
    <col min="10" max="10" width="11.140625" style="19" customWidth="1"/>
    <col min="11" max="11" width="3" style="19" customWidth="1"/>
    <col min="12" max="12" width="14.28515625" style="19" customWidth="1"/>
    <col min="13" max="13" width="4" style="19" customWidth="1"/>
    <col min="14" max="14" width="14.42578125" style="19" customWidth="1"/>
    <col min="15" max="17" width="8.85546875" style="19"/>
    <col min="18" max="18" width="54.7109375" style="19" bestFit="1" customWidth="1"/>
    <col min="19" max="19" width="0.42578125" style="19" customWidth="1"/>
    <col min="20" max="24" width="8.85546875" style="19" hidden="1" customWidth="1"/>
    <col min="25" max="16384" width="8.85546875" style="19"/>
  </cols>
  <sheetData>
    <row r="1" spans="1:27" ht="20.100000000000001" customHeight="1" x14ac:dyDescent="0.3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1"/>
      <c r="N1" s="201"/>
    </row>
    <row r="2" spans="1:27" ht="42" customHeight="1" x14ac:dyDescent="0.25">
      <c r="C2" s="1"/>
      <c r="D2" s="1"/>
      <c r="E2" s="1"/>
      <c r="F2" s="1"/>
      <c r="G2" s="1"/>
      <c r="H2" s="1"/>
      <c r="I2" s="1"/>
      <c r="J2" s="1"/>
      <c r="M2" s="5"/>
      <c r="N2" s="5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7" ht="23.45" customHeight="1" x14ac:dyDescent="0.25">
      <c r="A3" s="33" t="s">
        <v>63</v>
      </c>
      <c r="B3" s="113">
        <f ca="1">TODAY()</f>
        <v>44826</v>
      </c>
      <c r="C3" s="202" t="s">
        <v>62</v>
      </c>
      <c r="D3" s="202"/>
      <c r="E3" s="185"/>
      <c r="F3" s="185"/>
      <c r="G3" s="185"/>
      <c r="H3" s="18"/>
      <c r="I3" s="204"/>
      <c r="J3" s="204"/>
      <c r="K3" s="204"/>
      <c r="L3" s="204"/>
      <c r="M3" s="204"/>
      <c r="N3" s="26"/>
      <c r="O3" s="25"/>
      <c r="P3" s="25"/>
      <c r="Q3" s="25"/>
    </row>
    <row r="4" spans="1:27" ht="15" customHeight="1" x14ac:dyDescent="0.25">
      <c r="A4" s="25"/>
      <c r="B4" s="27"/>
      <c r="C4" s="21"/>
      <c r="D4" s="62" t="s">
        <v>64</v>
      </c>
      <c r="E4" s="203"/>
      <c r="F4" s="203"/>
      <c r="G4" s="63" t="s">
        <v>100</v>
      </c>
      <c r="H4" s="203"/>
      <c r="I4" s="203"/>
      <c r="J4" s="203"/>
      <c r="K4" s="32"/>
      <c r="L4" s="32"/>
      <c r="M4" s="26"/>
      <c r="N4" s="26"/>
      <c r="O4" s="25"/>
      <c r="P4" s="25"/>
      <c r="Q4" s="25"/>
    </row>
    <row r="5" spans="1:27" ht="15" customHeight="1" x14ac:dyDescent="0.25">
      <c r="A5" s="25"/>
      <c r="B5" s="27"/>
      <c r="C5" s="21"/>
      <c r="D5" s="21"/>
      <c r="E5" s="18"/>
      <c r="F5" s="18"/>
      <c r="G5" s="21"/>
      <c r="H5" s="21"/>
      <c r="I5" s="21"/>
      <c r="J5" s="21"/>
      <c r="K5" s="21"/>
      <c r="L5" s="21"/>
      <c r="M5" s="26"/>
      <c r="N5" s="26"/>
      <c r="O5" s="25"/>
      <c r="P5" s="25"/>
      <c r="Q5" s="25"/>
    </row>
    <row r="6" spans="1:27" ht="15.75" x14ac:dyDescent="0.25">
      <c r="A6" s="186" t="s">
        <v>0</v>
      </c>
      <c r="B6" s="187"/>
      <c r="C6" s="187"/>
      <c r="D6" s="187"/>
      <c r="E6" s="44"/>
      <c r="F6" s="45"/>
      <c r="G6" s="46"/>
      <c r="H6" s="34"/>
      <c r="I6" s="61" t="str">
        <f>IFERROR($Q$7,"Fill-in parties' name above")</f>
        <v>Fill-in parties' name above</v>
      </c>
      <c r="J6" s="34"/>
      <c r="K6" s="34"/>
      <c r="L6" s="61" t="str">
        <f>IFERROR($Q$8,"before moving on")</f>
        <v>before moving on</v>
      </c>
      <c r="M6" s="34"/>
      <c r="N6" s="34"/>
      <c r="O6" s="25"/>
      <c r="P6" s="25"/>
      <c r="Q6" s="25"/>
    </row>
    <row r="7" spans="1:27" s="22" customFormat="1" ht="15.75" x14ac:dyDescent="0.25">
      <c r="A7" s="205" t="s">
        <v>111</v>
      </c>
      <c r="B7" s="205"/>
      <c r="C7" s="205"/>
      <c r="D7" s="205"/>
      <c r="E7" s="205"/>
      <c r="F7" s="205"/>
      <c r="G7" s="205"/>
      <c r="H7" s="205"/>
      <c r="I7" s="40"/>
      <c r="J7" s="116"/>
      <c r="K7" s="34"/>
      <c r="L7" s="40"/>
      <c r="M7" s="34"/>
      <c r="N7" s="34"/>
      <c r="O7" s="25"/>
      <c r="P7" s="25"/>
      <c r="Q7" s="3" t="e">
        <f>LEFT($E$3,SEARCH(" ",$E$3)-1)&amp;" "&amp;MID($E$3,FIND(" ",$E$3)+1,1)&amp;"."</f>
        <v>#VALUE!</v>
      </c>
    </row>
    <row r="8" spans="1:27" s="22" customFormat="1" ht="15.75" x14ac:dyDescent="0.25">
      <c r="A8" s="46" t="s">
        <v>1</v>
      </c>
      <c r="B8" s="188" t="s">
        <v>2</v>
      </c>
      <c r="C8" s="188"/>
      <c r="D8" s="188"/>
      <c r="E8" s="188"/>
      <c r="F8" s="188"/>
      <c r="G8" s="188"/>
      <c r="H8" s="35"/>
      <c r="I8" s="46"/>
      <c r="J8" s="46"/>
      <c r="K8" s="46"/>
      <c r="L8" s="46"/>
      <c r="M8" s="46"/>
      <c r="N8" s="46"/>
      <c r="O8" s="25"/>
      <c r="P8" s="25"/>
      <c r="Q8" s="3" t="e">
        <f>LEFT($I$3,SEARCH(" ",$I$3)-1)&amp;" "&amp;MID($I$3,FIND(" ",$I$3)+1,1)&amp;"."</f>
        <v>#VALUE!</v>
      </c>
    </row>
    <row r="9" spans="1:27" s="22" customFormat="1" ht="15.75" x14ac:dyDescent="0.25">
      <c r="A9" s="47" t="s">
        <v>11</v>
      </c>
      <c r="B9" s="189" t="s">
        <v>68</v>
      </c>
      <c r="C9" s="189"/>
      <c r="D9" s="189"/>
      <c r="E9" s="189"/>
      <c r="F9" s="189"/>
      <c r="G9" s="189"/>
      <c r="H9" s="34"/>
      <c r="I9" s="67"/>
      <c r="J9" s="46"/>
      <c r="K9" s="46"/>
      <c r="L9" s="67"/>
      <c r="M9" s="46"/>
      <c r="N9" s="46"/>
      <c r="O9" s="25"/>
      <c r="P9" s="25"/>
      <c r="Q9" s="25"/>
    </row>
    <row r="10" spans="1:27" s="22" customFormat="1" ht="15.75" x14ac:dyDescent="0.25">
      <c r="A10" s="47" t="s">
        <v>96</v>
      </c>
      <c r="B10" s="189" t="s">
        <v>66</v>
      </c>
      <c r="C10" s="189"/>
      <c r="D10" s="189"/>
      <c r="E10" s="189"/>
      <c r="F10" s="189"/>
      <c r="G10" s="189"/>
      <c r="H10" s="34"/>
      <c r="I10" s="68"/>
      <c r="J10" s="46"/>
      <c r="K10" s="46"/>
      <c r="L10" s="68"/>
      <c r="M10" s="46"/>
      <c r="N10" s="46"/>
      <c r="O10" s="25"/>
      <c r="P10" s="25"/>
      <c r="Q10" s="25"/>
    </row>
    <row r="11" spans="1:27" s="22" customFormat="1" ht="15.75" x14ac:dyDescent="0.25">
      <c r="A11" s="47" t="s">
        <v>12</v>
      </c>
      <c r="B11" s="46" t="s">
        <v>67</v>
      </c>
      <c r="C11" s="46"/>
      <c r="D11" s="46"/>
      <c r="E11" s="46"/>
      <c r="F11" s="46"/>
      <c r="G11" s="46"/>
      <c r="H11" s="34"/>
      <c r="I11" s="68"/>
      <c r="J11" s="46"/>
      <c r="K11" s="46"/>
      <c r="L11" s="105"/>
      <c r="M11" s="46"/>
      <c r="N11" s="46"/>
      <c r="O11" s="25"/>
      <c r="P11" s="25"/>
      <c r="Q11" s="25"/>
    </row>
    <row r="12" spans="1:27" s="22" customFormat="1" ht="15.75" x14ac:dyDescent="0.25">
      <c r="A12" s="47" t="s">
        <v>13</v>
      </c>
      <c r="B12" s="46" t="s">
        <v>85</v>
      </c>
      <c r="C12" s="46"/>
      <c r="D12" s="46"/>
      <c r="E12" s="46"/>
      <c r="F12" s="46"/>
      <c r="G12" s="46"/>
      <c r="H12" s="34"/>
      <c r="I12" s="69"/>
      <c r="J12" s="46"/>
      <c r="K12" s="46"/>
      <c r="L12" s="82"/>
      <c r="M12" s="46"/>
      <c r="N12" s="46"/>
      <c r="O12" s="25"/>
      <c r="P12" s="25"/>
      <c r="Q12" s="25"/>
    </row>
    <row r="13" spans="1:27" s="22" customFormat="1" ht="15.75" x14ac:dyDescent="0.25">
      <c r="A13" s="47" t="s">
        <v>14</v>
      </c>
      <c r="B13" s="47" t="str">
        <f>IFERROR($Q$7," ")</f>
        <v xml:space="preserve"> </v>
      </c>
      <c r="C13" s="48"/>
      <c r="D13" s="46"/>
      <c r="E13" s="47" t="str">
        <f>IFERROR($Q$8," ")</f>
        <v xml:space="preserve"> </v>
      </c>
      <c r="F13" s="48"/>
      <c r="G13" s="46"/>
      <c r="H13" s="34"/>
      <c r="I13" s="70" t="str">
        <f>IF($C$13=0," ",IF(AND($I$9&gt;=0,($I$9+$I$10)-($I$11+$I$14+$I$15)&lt;=35000),'Behind Curtain Shared'!L15,IF($C$13=1,1989+((($I$9+$I$10)-($I$11+$I$14+$I$15-35000))*2.6%),IF($C$13=2,2927+((($I$9+$I$10)-($I$11+$I$14+$I$15+35000))*3.4%),IF($C$13=3,3408+((($I$9+$I$10)-($I$11+$I$14+$I$15+35000))*3.8%),IF($C$13=4,3807+((($I$9+$I$10)-($I$11+$I$14+$I$15+35000))*4.2%),IF($C$13=5,4188+((($I$9+$I$10)-($I$11+$I$14+$I$15+35000))*4.6%),IF($C$13=6,4552+((($I$9+$I$10)-($I$11+$I$14+$I$15+35000)))*5%))))))))</f>
        <v xml:space="preserve"> </v>
      </c>
      <c r="J13" s="46"/>
      <c r="K13" s="46"/>
      <c r="L13" s="70" t="str">
        <f>IF($F$13=0," ",IF(AND($L$9&gt;=0,($L$9+$L$10)-($L$11+$L$14+$L$15)&lt;=35000),'Behind Curtain Shared'!L20,IF($F$13=1,1989+((($L$9+$L$10)-($L$11+$L$14+$L$15-35000))*2.6%),IF($F$13=2,2927+((($L$9+$L$10)-($L$11+$L$14+$L$15+35000))*3.4%),IF($F$13=3,3408+((($L$9+$L$10)-($L$11+$L$14+$L$15+35000))*3.8%),IF($F$13=4,3807+((($L$9+$L$10)-($L$11+$L$14+$L$15+35000))*4.2%),IF($F$13=5,4188+((($L$9+$L$10)-($L$11+$L$14+$L$15+35000))*4.6%),IF($F$13=6,4552+((($L$9+$L$10)-($L$11+$L$14+$L$15+35000)))*5%))))))))</f>
        <v xml:space="preserve"> </v>
      </c>
      <c r="M13" s="81"/>
      <c r="N13" s="46"/>
      <c r="O13" s="25"/>
      <c r="P13" s="4"/>
      <c r="Q13" s="25"/>
    </row>
    <row r="14" spans="1:27" s="22" customFormat="1" ht="15.75" x14ac:dyDescent="0.25">
      <c r="A14" s="47" t="s">
        <v>15</v>
      </c>
      <c r="B14" s="189" t="s">
        <v>57</v>
      </c>
      <c r="C14" s="189"/>
      <c r="D14" s="189"/>
      <c r="E14" s="189"/>
      <c r="F14" s="189"/>
      <c r="G14" s="189"/>
      <c r="H14" s="34"/>
      <c r="I14" s="67"/>
      <c r="J14" s="46"/>
      <c r="K14" s="46"/>
      <c r="L14" s="67"/>
      <c r="M14" s="46"/>
      <c r="N14" s="54"/>
      <c r="O14" s="25"/>
      <c r="P14" s="3">
        <v>0</v>
      </c>
      <c r="Q14" s="25"/>
    </row>
    <row r="15" spans="1:27" s="22" customFormat="1" ht="15.75" x14ac:dyDescent="0.25">
      <c r="A15" s="47" t="s">
        <v>24</v>
      </c>
      <c r="B15" s="49" t="s">
        <v>56</v>
      </c>
      <c r="C15" s="49"/>
      <c r="D15" s="49"/>
      <c r="E15" s="49"/>
      <c r="F15" s="49"/>
      <c r="G15" s="49"/>
      <c r="H15" s="37"/>
      <c r="I15" s="71"/>
      <c r="J15" s="49"/>
      <c r="K15" s="49"/>
      <c r="L15" s="71"/>
      <c r="M15" s="46"/>
      <c r="N15" s="54"/>
      <c r="O15" s="25"/>
      <c r="P15" s="3"/>
      <c r="Q15" s="25"/>
    </row>
    <row r="16" spans="1:27" s="22" customFormat="1" ht="15.75" x14ac:dyDescent="0.25">
      <c r="A16" s="47" t="s">
        <v>35</v>
      </c>
      <c r="B16" s="189" t="s">
        <v>109</v>
      </c>
      <c r="C16" s="189"/>
      <c r="D16" s="189"/>
      <c r="E16" s="189"/>
      <c r="F16" s="189"/>
      <c r="G16" s="189"/>
      <c r="H16" s="34"/>
      <c r="I16" s="72" t="str">
        <f>IF(AND($I$9=0,$I$10=0,$I$11=0,$I$13=" ",$I$14=0,$I$15=0)," ",IF(SUM($I$9:$I$10)- SUM($I$11:$I$15)&lt;0,0,SUM($I$9:$I$10)- SUM($I$11:$I$15)))</f>
        <v xml:space="preserve"> </v>
      </c>
      <c r="J16" s="73" t="str">
        <f>"+"</f>
        <v>+</v>
      </c>
      <c r="K16" s="46"/>
      <c r="L16" s="72" t="str">
        <f>IF(AND($L$9=0,$L$10=0,$L$11=0,$L$13=" ",$L$14=0,$L$15=0)," ",IF(SUM($L$9:$L$10)-SUM($L$11:$L$15)&lt;0,0,SUM($L$9:$L$10)-SUM($L$11:$L$15)))</f>
        <v xml:space="preserve"> </v>
      </c>
      <c r="M16" s="46"/>
      <c r="N16" s="130" t="str">
        <f>IF(AND($I$16=" ",$L$16=" ")," ",IF($I$16=" ",$L$16-0,IF($L$16=" ",$I$16-0,$I$16+$L$16)))</f>
        <v xml:space="preserve"> </v>
      </c>
      <c r="O16" s="25"/>
      <c r="P16" s="4"/>
      <c r="Q16" s="4"/>
      <c r="R16" s="23"/>
    </row>
    <row r="17" spans="1:30" s="22" customFormat="1" ht="18.75" x14ac:dyDescent="0.25">
      <c r="A17" s="47" t="s">
        <v>46</v>
      </c>
      <c r="B17" s="191" t="s">
        <v>110</v>
      </c>
      <c r="C17" s="191"/>
      <c r="D17" s="191"/>
      <c r="E17" s="191"/>
      <c r="F17" s="191"/>
      <c r="G17" s="191"/>
      <c r="H17" s="125"/>
      <c r="I17" s="74" t="str">
        <f>IF(AND(I16=0,L16=0),50%,IF(OR(($N$16=0),($N$16=" "))," ",IF(AND($N$16&gt;0,$L$16=0),100%,IF(AND($N$16&gt;0,$L$16=" "),100%,IF(AND($N$16&gt;0,$I$16=" "),0,IF(AND($N$16&gt;0,$I$16=0),0,ROUND($I$16/$N$16,4)))))))</f>
        <v xml:space="preserve"> </v>
      </c>
      <c r="J17" s="46"/>
      <c r="K17" s="46"/>
      <c r="L17" s="74" t="str">
        <f>IF(AND(I16=0,L16=0),50%,IF(OR(($N$16=0),($N$16=" "))," ",IF(AND($N$16&gt;0,$I$16=0),100%,IF(AND($N$16&gt;0,$I$16=" "),100%,IF(AND($N$16&gt;0,$L$16=" "),0,IF(AND($N$16&gt;0,$L$16=0),0,ROUND($L$16/$N$16,4)))))))</f>
        <v xml:space="preserve"> </v>
      </c>
      <c r="M17" s="46"/>
      <c r="N17" s="135" t="s">
        <v>118</v>
      </c>
      <c r="O17" s="25"/>
      <c r="P17" s="4"/>
      <c r="Q17" s="4"/>
      <c r="R17" s="23"/>
    </row>
    <row r="18" spans="1:30" s="22" customFormat="1" ht="15.75" x14ac:dyDescent="0.25">
      <c r="A18" s="47" t="s">
        <v>55</v>
      </c>
      <c r="B18" s="46" t="s">
        <v>69</v>
      </c>
      <c r="C18" s="46"/>
      <c r="D18" s="46"/>
      <c r="E18" s="46"/>
      <c r="F18" s="46"/>
      <c r="G18" s="46"/>
      <c r="H18" s="34"/>
      <c r="I18" s="75"/>
      <c r="J18" s="130" t="str">
        <f>IF($J$7=0," ",IF(AND($N$16&gt;=0,$N$16&lt;=35000),'Behind Curtain Shared'!L7,IF($J$7=1,(1989+(($N$16-35000)*2.6%)),IF($J$7=2,(2927+($N$16-35000)*3.4%),IF($J$7=3,(3408+($N$16-35000)*3.8%),IF($J$7=4,(3807+($N$16-35000)*4.2%),IF($J$7=5,(4188+($N$16-35000)*4.6%),IF($J$7=6,(4552+($N$16-35000)*5%)))))))))</f>
        <v xml:space="preserve"> </v>
      </c>
      <c r="K18" s="46"/>
      <c r="L18" s="75"/>
      <c r="M18" s="46"/>
      <c r="N18" s="108"/>
      <c r="O18" s="25"/>
      <c r="P18" s="4"/>
      <c r="Q18" s="4"/>
      <c r="R18" s="23"/>
    </row>
    <row r="19" spans="1:30" s="22" customFormat="1" x14ac:dyDescent="0.25">
      <c r="A19" s="36"/>
      <c r="B19" s="38"/>
      <c r="C19" s="38"/>
      <c r="D19" s="38"/>
      <c r="E19" s="38"/>
      <c r="F19" s="38"/>
      <c r="G19" s="38"/>
      <c r="H19" s="34"/>
      <c r="I19" s="34"/>
      <c r="J19" s="34"/>
      <c r="K19" s="34"/>
      <c r="L19" s="34"/>
      <c r="M19" s="34"/>
      <c r="N19" s="100"/>
      <c r="O19" s="25"/>
      <c r="P19" s="4"/>
      <c r="Q19" s="4"/>
      <c r="R19" s="23"/>
    </row>
    <row r="20" spans="1:30" s="22" customFormat="1" ht="15.75" x14ac:dyDescent="0.25">
      <c r="A20" s="76" t="s">
        <v>47</v>
      </c>
      <c r="B20" s="77" t="s">
        <v>3</v>
      </c>
      <c r="C20" s="46"/>
      <c r="D20" s="46"/>
      <c r="E20" s="46"/>
      <c r="F20" s="46"/>
      <c r="G20" s="46"/>
      <c r="H20" s="46"/>
      <c r="I20" s="61" t="str">
        <f>IFERROR($Q$7," ")</f>
        <v xml:space="preserve"> </v>
      </c>
      <c r="J20" s="46"/>
      <c r="K20" s="46"/>
      <c r="L20" s="61" t="str">
        <f>IFERROR($Q$8," ")</f>
        <v xml:space="preserve"> </v>
      </c>
      <c r="M20" s="46"/>
      <c r="N20" s="51"/>
      <c r="O20" s="25"/>
      <c r="P20" s="4"/>
      <c r="Q20" s="25"/>
    </row>
    <row r="21" spans="1:30" s="24" customFormat="1" ht="15.75" x14ac:dyDescent="0.25">
      <c r="A21" s="53" t="s">
        <v>16</v>
      </c>
      <c r="B21" s="181" t="s">
        <v>113</v>
      </c>
      <c r="C21" s="181"/>
      <c r="D21" s="181"/>
      <c r="E21" s="181"/>
      <c r="F21" s="181"/>
      <c r="G21" s="181"/>
      <c r="H21" s="181"/>
      <c r="I21" s="181"/>
      <c r="J21" s="212" t="str">
        <f>IF($J$7=0," ",$J$18*1.4)</f>
        <v xml:space="preserve"> </v>
      </c>
      <c r="K21" s="212" t="str">
        <f t="shared" ref="K21" si="0">IF($J$7=0," ",$N$18*1.4)</f>
        <v xml:space="preserve"> </v>
      </c>
      <c r="L21" s="78"/>
      <c r="M21" s="78"/>
      <c r="N21" s="106"/>
      <c r="O21" s="20"/>
      <c r="P21" s="20"/>
      <c r="Q21" s="25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s="22" customFormat="1" ht="15.75" x14ac:dyDescent="0.25">
      <c r="A22" s="53" t="s">
        <v>17</v>
      </c>
      <c r="B22" s="76" t="s">
        <v>87</v>
      </c>
      <c r="C22" s="46"/>
      <c r="D22" s="46"/>
      <c r="E22" s="46"/>
      <c r="F22" s="46"/>
      <c r="G22" s="46"/>
      <c r="H22" s="46"/>
      <c r="I22" s="117"/>
      <c r="J22" s="78"/>
      <c r="K22" s="78"/>
      <c r="L22" s="118" t="str">
        <f>IF($I$22=0," ",365-$I$22)</f>
        <v xml:space="preserve"> </v>
      </c>
      <c r="M22" s="78"/>
      <c r="N22" s="78"/>
      <c r="O22" s="25"/>
      <c r="P22" s="4"/>
      <c r="Q22" s="25"/>
    </row>
    <row r="23" spans="1:30" s="22" customFormat="1" ht="15.75" x14ac:dyDescent="0.25">
      <c r="A23" s="53" t="s">
        <v>18</v>
      </c>
      <c r="B23" s="76" t="s">
        <v>88</v>
      </c>
      <c r="C23" s="46"/>
      <c r="D23" s="46"/>
      <c r="E23" s="46"/>
      <c r="F23" s="46"/>
      <c r="G23" s="46"/>
      <c r="H23" s="46"/>
      <c r="I23" s="117"/>
      <c r="J23" s="78"/>
      <c r="K23" s="78"/>
      <c r="L23" s="118" t="str">
        <f>IF($I$23=0," ",365-$I$23)</f>
        <v xml:space="preserve"> </v>
      </c>
      <c r="M23" s="78"/>
      <c r="N23" s="78"/>
      <c r="O23" s="25"/>
      <c r="P23" s="4"/>
      <c r="Q23" s="25"/>
    </row>
    <row r="24" spans="1:30" s="22" customFormat="1" ht="15.75" x14ac:dyDescent="0.25">
      <c r="A24" s="53" t="s">
        <v>19</v>
      </c>
      <c r="B24" s="76" t="s">
        <v>89</v>
      </c>
      <c r="C24" s="46"/>
      <c r="D24" s="46"/>
      <c r="E24" s="46"/>
      <c r="F24" s="46"/>
      <c r="G24" s="46"/>
      <c r="H24" s="46"/>
      <c r="I24" s="117"/>
      <c r="J24" s="78"/>
      <c r="K24" s="78"/>
      <c r="L24" s="118" t="str">
        <f>IF($I$24=0," ",365-$I$24)</f>
        <v xml:space="preserve"> </v>
      </c>
      <c r="M24" s="78"/>
      <c r="N24" s="78"/>
      <c r="O24" s="25"/>
      <c r="P24" s="4"/>
      <c r="Q24" s="25"/>
    </row>
    <row r="25" spans="1:30" s="22" customFormat="1" ht="15.75" x14ac:dyDescent="0.25">
      <c r="A25" s="53" t="s">
        <v>58</v>
      </c>
      <c r="B25" s="76" t="s">
        <v>90</v>
      </c>
      <c r="C25" s="46"/>
      <c r="D25" s="46"/>
      <c r="E25" s="46"/>
      <c r="F25" s="46"/>
      <c r="G25" s="46"/>
      <c r="H25" s="46"/>
      <c r="I25" s="117"/>
      <c r="J25" s="78"/>
      <c r="K25" s="78"/>
      <c r="L25" s="118" t="str">
        <f>IF($I$25=0," ",365-$I$25)</f>
        <v xml:space="preserve"> </v>
      </c>
      <c r="M25" s="78"/>
      <c r="N25" s="78"/>
      <c r="O25" s="25"/>
      <c r="P25" s="4"/>
      <c r="Q25" s="25"/>
    </row>
    <row r="26" spans="1:30" s="22" customFormat="1" ht="15.75" x14ac:dyDescent="0.25">
      <c r="A26" s="53" t="s">
        <v>71</v>
      </c>
      <c r="B26" s="50" t="s">
        <v>91</v>
      </c>
      <c r="C26" s="50"/>
      <c r="D26" s="50"/>
      <c r="E26" s="50"/>
      <c r="F26" s="50"/>
      <c r="G26" s="50"/>
      <c r="H26" s="47"/>
      <c r="I26" s="117"/>
      <c r="J26" s="79"/>
      <c r="K26" s="80"/>
      <c r="L26" s="118" t="str">
        <f>IF($I$26=0," ",365-$I$26)</f>
        <v xml:space="preserve"> </v>
      </c>
      <c r="M26" s="101"/>
      <c r="N26" s="78"/>
      <c r="O26" s="25"/>
      <c r="P26" s="4"/>
      <c r="Q26" s="4"/>
      <c r="R26" s="23"/>
    </row>
    <row r="27" spans="1:30" s="22" customFormat="1" ht="15.75" x14ac:dyDescent="0.25">
      <c r="A27" s="53" t="s">
        <v>72</v>
      </c>
      <c r="B27" s="50" t="s">
        <v>92</v>
      </c>
      <c r="C27" s="50"/>
      <c r="D27" s="50"/>
      <c r="E27" s="50"/>
      <c r="F27" s="50"/>
      <c r="G27" s="50"/>
      <c r="H27" s="47"/>
      <c r="I27" s="119"/>
      <c r="J27" s="79"/>
      <c r="K27" s="80"/>
      <c r="L27" s="120" t="str">
        <f>IF($I$27=0," ",365-$I$27)</f>
        <v xml:space="preserve"> </v>
      </c>
      <c r="M27" s="101"/>
      <c r="N27" s="78"/>
      <c r="O27" s="25"/>
      <c r="P27" s="4"/>
      <c r="Q27" s="4"/>
      <c r="R27" s="23"/>
    </row>
    <row r="28" spans="1:30" s="22" customFormat="1" ht="15.75" x14ac:dyDescent="0.25">
      <c r="A28" s="53" t="s">
        <v>73</v>
      </c>
      <c r="B28" s="46" t="s">
        <v>102</v>
      </c>
      <c r="C28" s="46"/>
      <c r="D28" s="46"/>
      <c r="E28" s="46"/>
      <c r="F28" s="46"/>
      <c r="G28" s="46"/>
      <c r="H28" s="46"/>
      <c r="I28" s="121" t="str">
        <f>IF(AND($I$22=0,$I$23=0,$I$24=0,$I$25=0,$I$26=0,$I$27=0)," ",(SUM($I$22:$I$27)))</f>
        <v xml:space="preserve"> </v>
      </c>
      <c r="J28" s="81"/>
      <c r="K28" s="81"/>
      <c r="L28" s="120" t="str">
        <f>IF($I$28=" "," ",SUM($L$22:$L$27))</f>
        <v xml:space="preserve"> </v>
      </c>
      <c r="M28" s="81"/>
      <c r="N28" s="81"/>
      <c r="O28" s="25"/>
      <c r="P28" s="4"/>
      <c r="Q28" s="4"/>
      <c r="R28" s="23"/>
    </row>
    <row r="29" spans="1:30" s="22" customFormat="1" ht="15.75" x14ac:dyDescent="0.25">
      <c r="A29" s="53" t="s">
        <v>74</v>
      </c>
      <c r="B29" s="46" t="s">
        <v>93</v>
      </c>
      <c r="C29" s="46"/>
      <c r="D29" s="46"/>
      <c r="E29" s="46"/>
      <c r="F29" s="46"/>
      <c r="G29" s="46"/>
      <c r="H29" s="46"/>
      <c r="I29" s="122" t="str">
        <f>IF($J$7=0," ",I28/$J$7)</f>
        <v xml:space="preserve"> </v>
      </c>
      <c r="J29" s="81"/>
      <c r="K29" s="81"/>
      <c r="L29" s="123" t="str">
        <f>IF($J$7=0," ",$L$28/$J$7)</f>
        <v xml:space="preserve"> </v>
      </c>
      <c r="M29" s="81"/>
      <c r="N29" s="81"/>
      <c r="O29" s="25"/>
      <c r="P29" s="4"/>
      <c r="Q29" s="4"/>
      <c r="R29" s="23"/>
    </row>
    <row r="30" spans="1:30" s="22" customFormat="1" ht="15.75" x14ac:dyDescent="0.25">
      <c r="A30" s="53" t="s">
        <v>75</v>
      </c>
      <c r="B30" s="210" t="s">
        <v>119</v>
      </c>
      <c r="C30" s="210"/>
      <c r="D30" s="210"/>
      <c r="E30" s="210"/>
      <c r="F30" s="210"/>
      <c r="G30" s="210"/>
      <c r="H30" s="210"/>
      <c r="I30" s="83" t="str">
        <f>IF($J$7=0," ",ROUND($I$29/365,4))</f>
        <v xml:space="preserve"> </v>
      </c>
      <c r="J30" s="81"/>
      <c r="K30" s="81"/>
      <c r="L30" s="102" t="str">
        <f>IF($J$7=0," ",ROUND($L$29/365,4))</f>
        <v xml:space="preserve"> </v>
      </c>
      <c r="M30" s="81"/>
      <c r="N30" s="81"/>
      <c r="O30" s="25"/>
      <c r="P30" s="4"/>
      <c r="Q30" s="4"/>
      <c r="R30" s="23"/>
    </row>
    <row r="31" spans="1:30" s="22" customFormat="1" ht="15.75" x14ac:dyDescent="0.25">
      <c r="A31" s="53" t="s">
        <v>76</v>
      </c>
      <c r="B31" s="209" t="s">
        <v>112</v>
      </c>
      <c r="C31" s="209"/>
      <c r="D31" s="209"/>
      <c r="E31" s="209"/>
      <c r="F31" s="209"/>
      <c r="G31" s="209"/>
      <c r="H31" s="209"/>
      <c r="I31" s="84" t="str">
        <f>IF($J$7=0," ",$J$21*$L$30)</f>
        <v xml:space="preserve"> </v>
      </c>
      <c r="J31" s="81"/>
      <c r="K31" s="81"/>
      <c r="L31" s="84" t="str">
        <f>IF($J$7=0," ",$J$21*$I$30)</f>
        <v xml:space="preserve"> </v>
      </c>
      <c r="M31" s="81"/>
      <c r="N31" s="81"/>
      <c r="O31" s="25"/>
      <c r="P31" s="4"/>
      <c r="Q31" s="4"/>
      <c r="R31" s="23"/>
    </row>
    <row r="32" spans="1:30" s="22" customFormat="1" ht="18.75" x14ac:dyDescent="0.25">
      <c r="A32" s="53" t="s">
        <v>77</v>
      </c>
      <c r="B32" s="211" t="s">
        <v>106</v>
      </c>
      <c r="C32" s="211"/>
      <c r="D32" s="211"/>
      <c r="E32" s="211"/>
      <c r="F32" s="211"/>
      <c r="G32" s="211"/>
      <c r="H32" s="211"/>
      <c r="I32" s="84" t="str">
        <f>IF($J$7=0," ",$I$31*$I$17)</f>
        <v xml:space="preserve"> </v>
      </c>
      <c r="J32" s="129" t="s">
        <v>84</v>
      </c>
      <c r="K32" s="81"/>
      <c r="L32" s="84" t="str">
        <f>IF($J$7=0," ",$L$31*$L$17)</f>
        <v xml:space="preserve"> </v>
      </c>
      <c r="M32" s="81"/>
      <c r="N32" s="134" t="str">
        <f>IF($J$7=0," ",IF($I$32&gt;$L$32,ROUND($I$32-$L$32,2),ROUND($L$32-$I$32,2)))</f>
        <v xml:space="preserve"> </v>
      </c>
      <c r="O32" s="25"/>
      <c r="P32" s="4"/>
      <c r="Q32" s="4"/>
      <c r="R32" s="23"/>
    </row>
    <row r="33" spans="1:18" s="22" customFormat="1" ht="18.75" x14ac:dyDescent="0.25">
      <c r="A33" s="53" t="s">
        <v>94</v>
      </c>
      <c r="B33" s="46" t="s">
        <v>60</v>
      </c>
      <c r="C33" s="206" t="str">
        <f>IF($I$32=" "," ",IF($I$32&lt;$L$32,$Q$7,$Q$8))</f>
        <v xml:space="preserve"> </v>
      </c>
      <c r="D33" s="207"/>
      <c r="E33" s="127"/>
      <c r="F33" s="127"/>
      <c r="G33" s="46"/>
      <c r="H33" s="46"/>
      <c r="I33" s="46"/>
      <c r="J33" s="46"/>
      <c r="K33" s="46"/>
      <c r="L33" s="46"/>
      <c r="M33" s="46"/>
      <c r="N33" s="135" t="s">
        <v>116</v>
      </c>
      <c r="O33" s="25"/>
      <c r="P33" s="4"/>
      <c r="Q33" s="4"/>
      <c r="R33" s="23"/>
    </row>
    <row r="34" spans="1:18" s="22" customFormat="1" ht="15.75" x14ac:dyDescent="0.25">
      <c r="A34" s="53" t="s">
        <v>78</v>
      </c>
      <c r="B34" s="56" t="s">
        <v>103</v>
      </c>
      <c r="C34" s="47"/>
      <c r="D34" s="85"/>
      <c r="E34" s="47"/>
      <c r="F34" s="85"/>
      <c r="G34" s="46"/>
      <c r="H34" s="47"/>
      <c r="I34" s="86"/>
      <c r="J34" s="87"/>
      <c r="K34" s="46"/>
      <c r="L34" s="86"/>
      <c r="M34" s="46"/>
      <c r="N34" s="46"/>
      <c r="O34" s="25"/>
      <c r="P34" s="25"/>
      <c r="Q34" s="25"/>
    </row>
    <row r="35" spans="1:18" s="22" customFormat="1" ht="15.75" x14ac:dyDescent="0.25">
      <c r="A35" s="53" t="s">
        <v>79</v>
      </c>
      <c r="B35" s="46" t="s">
        <v>101</v>
      </c>
      <c r="C35" s="47"/>
      <c r="D35" s="54"/>
      <c r="E35" s="56"/>
      <c r="F35" s="56"/>
      <c r="G35" s="56"/>
      <c r="H35" s="46"/>
      <c r="I35" s="72" t="str">
        <f>IF($I$34=0," ",(IF($I$34&lt;=8,1518+(($I$34*540)-540),5298+(($I$34-8)*360))))</f>
        <v xml:space="preserve"> </v>
      </c>
      <c r="J35" s="46"/>
      <c r="K35" s="46"/>
      <c r="L35" s="72" t="str">
        <f>IF($L$34=0," ",(IF($L$34&lt;=8,1518+(($L$34*540)-540),5298+(($L$34-8)*360))))</f>
        <v xml:space="preserve"> </v>
      </c>
      <c r="M35" s="46"/>
      <c r="N35" s="46"/>
      <c r="O35" s="25"/>
      <c r="P35" s="25"/>
      <c r="Q35" s="25"/>
    </row>
    <row r="36" spans="1:18" s="22" customFormat="1" ht="15.75" x14ac:dyDescent="0.25">
      <c r="A36" s="53" t="s">
        <v>80</v>
      </c>
      <c r="B36" s="46" t="s">
        <v>95</v>
      </c>
      <c r="C36" s="47"/>
      <c r="D36" s="54"/>
      <c r="E36" s="47"/>
      <c r="F36" s="54"/>
      <c r="G36" s="46"/>
      <c r="H36" s="46"/>
      <c r="I36" s="88" t="str">
        <f>IF($I$34=0," ",IF(OR($I$16=" ",$I$16=0),"Yes",IF($I$35&gt;=$I$16,"Yes","No")))</f>
        <v xml:space="preserve"> </v>
      </c>
      <c r="J36" s="46"/>
      <c r="K36" s="46"/>
      <c r="L36" s="103" t="str">
        <f>IF($L$34=0," ",IF(OR($L$16=" ",$L$16=0),"Yes",IF($L$35&gt;=$L$16,"Yes","No")))</f>
        <v xml:space="preserve"> </v>
      </c>
      <c r="M36" s="46"/>
      <c r="N36" s="46"/>
      <c r="O36" s="25"/>
      <c r="P36" s="25"/>
      <c r="Q36" s="25"/>
    </row>
    <row r="37" spans="1:18" s="22" customFormat="1" ht="15.75" x14ac:dyDescent="0.25">
      <c r="A37" s="53" t="s">
        <v>81</v>
      </c>
      <c r="B37" s="46" t="s">
        <v>65</v>
      </c>
      <c r="C37" s="47"/>
      <c r="D37" s="54"/>
      <c r="E37" s="47"/>
      <c r="F37" s="54" t="str">
        <f>IF(AND($I$35=" ",$L$35=" ")," ",IF(OR($I$36="Yes",$L$36="Yes"),"No"&amp;" "&amp;"presumption"&amp;":"&amp;" "&amp;"run"&amp;" "&amp;"sole"&amp;" "&amp;"or"&amp;" "&amp;"split"&amp;" "&amp;"custody"&amp;" "&amp;"guideline"&amp;" "&amp;"too","Presumption"&amp;" "&amp;"in"&amp;" "&amp;"place"))</f>
        <v xml:space="preserve"> </v>
      </c>
      <c r="G37" s="46"/>
      <c r="H37" s="46"/>
      <c r="I37" s="89"/>
      <c r="J37" s="51"/>
      <c r="K37" s="46"/>
      <c r="L37" s="104"/>
      <c r="M37" s="46"/>
      <c r="N37" s="46"/>
      <c r="O37" s="25"/>
      <c r="P37" s="25"/>
      <c r="Q37" s="25"/>
    </row>
    <row r="38" spans="1:18" s="22" customFormat="1" x14ac:dyDescent="0.25">
      <c r="A38" s="34"/>
      <c r="B38" s="34"/>
      <c r="C38" s="36"/>
      <c r="D38" s="40"/>
      <c r="E38" s="36"/>
      <c r="F38" s="40"/>
      <c r="G38" s="34"/>
      <c r="H38" s="34"/>
      <c r="I38" s="40"/>
      <c r="J38" s="34"/>
      <c r="K38" s="34"/>
      <c r="L38" s="40"/>
      <c r="M38" s="34"/>
      <c r="N38" s="34"/>
      <c r="O38" s="25"/>
      <c r="P38" s="25"/>
      <c r="Q38" s="25"/>
    </row>
    <row r="39" spans="1:18" s="22" customFormat="1" ht="15.75" x14ac:dyDescent="0.25">
      <c r="A39" s="46" t="s">
        <v>36</v>
      </c>
      <c r="B39" s="180" t="s">
        <v>99</v>
      </c>
      <c r="C39" s="178"/>
      <c r="D39" s="178"/>
      <c r="E39" s="178"/>
      <c r="F39" s="178"/>
      <c r="G39" s="178"/>
      <c r="H39" s="50"/>
      <c r="I39" s="61" t="str">
        <f>IFERROR($Q$7," ")</f>
        <v xml:space="preserve"> </v>
      </c>
      <c r="J39" s="46"/>
      <c r="K39" s="46"/>
      <c r="L39" s="61" t="str">
        <f>IFERROR($Q$8," ")</f>
        <v xml:space="preserve"> </v>
      </c>
      <c r="M39" s="46"/>
      <c r="N39" s="46"/>
      <c r="O39" s="25"/>
      <c r="P39" s="25"/>
      <c r="Q39" s="25"/>
    </row>
    <row r="40" spans="1:18" s="22" customFormat="1" ht="15.75" x14ac:dyDescent="0.25">
      <c r="A40" s="47" t="s">
        <v>37</v>
      </c>
      <c r="B40" s="50" t="s">
        <v>120</v>
      </c>
      <c r="C40" s="50"/>
      <c r="D40" s="50"/>
      <c r="E40" s="50"/>
      <c r="F40" s="50"/>
      <c r="G40" s="50"/>
      <c r="H40" s="50"/>
      <c r="I40" s="67"/>
      <c r="J40" s="46"/>
      <c r="K40" s="46"/>
      <c r="L40" s="67"/>
      <c r="M40" s="192"/>
      <c r="N40" s="192"/>
      <c r="O40" s="25"/>
      <c r="P40" s="25"/>
      <c r="Q40" s="25"/>
    </row>
    <row r="41" spans="1:18" s="22" customFormat="1" ht="15.75" x14ac:dyDescent="0.25">
      <c r="A41" s="47" t="s">
        <v>39</v>
      </c>
      <c r="B41" s="178" t="s">
        <v>117</v>
      </c>
      <c r="C41" s="178"/>
      <c r="D41" s="178"/>
      <c r="E41" s="178"/>
      <c r="F41" s="178"/>
      <c r="G41" s="178"/>
      <c r="H41" s="50"/>
      <c r="I41" s="67"/>
      <c r="J41" s="54"/>
      <c r="K41" s="54"/>
      <c r="L41" s="138"/>
      <c r="M41" s="46"/>
      <c r="N41" s="46"/>
      <c r="O41" s="25"/>
      <c r="P41" s="25"/>
      <c r="Q41" s="25"/>
    </row>
    <row r="42" spans="1:18" s="22" customFormat="1" ht="15.75" x14ac:dyDescent="0.25">
      <c r="A42" s="47" t="s">
        <v>42</v>
      </c>
      <c r="B42" s="178" t="s">
        <v>98</v>
      </c>
      <c r="C42" s="178"/>
      <c r="D42" s="178"/>
      <c r="E42" s="178"/>
      <c r="F42" s="178"/>
      <c r="G42" s="178"/>
      <c r="H42" s="50"/>
      <c r="I42" s="90" t="str">
        <f>IF(AND($I$40=0,$I$41=0,$L$40=0,$L$41=0)," ",$I$40+$I$41)</f>
        <v xml:space="preserve"> </v>
      </c>
      <c r="J42" s="54"/>
      <c r="K42" s="54"/>
      <c r="L42" s="90" t="str">
        <f>IF(AND($I$40=0,$I$41=0,$L$40=0,$L$41=0)," ",$L$40+$L$41)</f>
        <v xml:space="preserve"> </v>
      </c>
      <c r="M42" s="46"/>
      <c r="N42" s="46"/>
      <c r="O42" s="25"/>
      <c r="P42" s="25"/>
      <c r="Q42" s="25"/>
    </row>
    <row r="43" spans="1:18" s="22" customFormat="1" ht="18.75" x14ac:dyDescent="0.25">
      <c r="A43" s="47" t="s">
        <v>43</v>
      </c>
      <c r="B43" s="181" t="s">
        <v>126</v>
      </c>
      <c r="C43" s="181"/>
      <c r="D43" s="181"/>
      <c r="E43" s="181"/>
      <c r="F43" s="181"/>
      <c r="G43" s="181"/>
      <c r="H43" s="181"/>
      <c r="I43" s="91" t="str">
        <f>IF(AND($L$42=" ",$I$42=" ")," ",IF(AND($L$40=0,$L$41=0,$L$42&gt;0)," ",ROUND($L$42*$I$17,2)))</f>
        <v xml:space="preserve"> </v>
      </c>
      <c r="J43" s="208" t="s">
        <v>84</v>
      </c>
      <c r="K43" s="208"/>
      <c r="L43" s="90" t="str">
        <f>IF(AND($L$42=" ",$I$42=" ")," ",IF(AND($I$40=0,$I$41=0,$I$42&gt;0)," ",ROUND($I$42*$L$17,2)))</f>
        <v xml:space="preserve"> </v>
      </c>
      <c r="M43" s="46"/>
      <c r="N43" s="130" t="str">
        <f>IF(AND($I$43=" ",$L$43=" ")," ",IF($I$43&gt;$L$43,$I$43-$L$43,$L$43-$I$43))</f>
        <v xml:space="preserve"> </v>
      </c>
      <c r="O43" s="25"/>
      <c r="P43" s="25"/>
      <c r="Q43" s="25"/>
    </row>
    <row r="44" spans="1:18" s="22" customFormat="1" ht="18.75" x14ac:dyDescent="0.25">
      <c r="A44" s="47" t="s">
        <v>44</v>
      </c>
      <c r="B44" s="46" t="s">
        <v>60</v>
      </c>
      <c r="C44" s="196" t="str">
        <f>IF($I$42=" "," ",IF($I$43&lt;$L$43,$Q$7,$Q$8))</f>
        <v xml:space="preserve"> </v>
      </c>
      <c r="D44" s="197"/>
      <c r="E44" s="47"/>
      <c r="F44" s="128"/>
      <c r="G44" s="50"/>
      <c r="H44" s="50"/>
      <c r="I44" s="87"/>
      <c r="J44" s="87"/>
      <c r="K44" s="54"/>
      <c r="L44" s="92"/>
      <c r="M44" s="46"/>
      <c r="N44" s="135" t="s">
        <v>116</v>
      </c>
      <c r="O44" s="16"/>
      <c r="P44" s="25"/>
      <c r="Q44" s="25"/>
    </row>
    <row r="45" spans="1:18" s="22" customFormat="1" ht="15.75" x14ac:dyDescent="0.25">
      <c r="A45" s="47" t="s">
        <v>61</v>
      </c>
      <c r="B45" s="191" t="s">
        <v>86</v>
      </c>
      <c r="C45" s="191"/>
      <c r="D45" s="191"/>
      <c r="E45" s="191"/>
      <c r="F45" s="57" t="str">
        <f>IF(AND($I$40=0,$I$41=0)," ",N16*5%)</f>
        <v xml:space="preserve"> </v>
      </c>
      <c r="G45" s="52" t="str">
        <f>IF(OR($I$40&gt;$F$45,$L$40&gt;$F$45),"consider"&amp;" "&amp; "substituting"&amp;" "&amp;"this"&amp;" "&amp;"amount"&amp;" "&amp;"for"&amp;" "&amp;"HCC"," ")</f>
        <v xml:space="preserve"> </v>
      </c>
      <c r="H45" s="50"/>
      <c r="I45" s="92"/>
      <c r="J45" s="54"/>
      <c r="K45" s="54"/>
      <c r="L45" s="92"/>
      <c r="M45" s="46"/>
      <c r="N45" s="46"/>
      <c r="O45" s="25"/>
      <c r="P45" s="25"/>
      <c r="Q45" s="25"/>
    </row>
    <row r="46" spans="1:18" s="22" customFormat="1" x14ac:dyDescent="0.25">
      <c r="A46" s="36"/>
      <c r="B46" s="41"/>
      <c r="C46" s="41"/>
      <c r="D46" s="41"/>
      <c r="E46" s="41"/>
      <c r="F46" s="42"/>
      <c r="G46" s="38"/>
      <c r="H46" s="38"/>
      <c r="I46" s="65"/>
      <c r="J46" s="40"/>
      <c r="K46" s="40"/>
      <c r="L46" s="65"/>
      <c r="M46" s="34"/>
      <c r="N46" s="34"/>
      <c r="O46" s="25"/>
      <c r="P46" s="25"/>
      <c r="Q46" s="25"/>
    </row>
    <row r="47" spans="1:18" s="22" customFormat="1" ht="15.75" x14ac:dyDescent="0.25">
      <c r="A47" s="46" t="s">
        <v>82</v>
      </c>
      <c r="B47" s="180" t="s">
        <v>104</v>
      </c>
      <c r="C47" s="180"/>
      <c r="D47" s="180"/>
      <c r="E47" s="180"/>
      <c r="F47" s="180"/>
      <c r="G47" s="180"/>
      <c r="H47" s="52"/>
      <c r="I47" s="61" t="str">
        <f>IFERROR($Q$7," ")</f>
        <v xml:space="preserve"> </v>
      </c>
      <c r="J47" s="93"/>
      <c r="K47" s="93"/>
      <c r="L47" s="61" t="str">
        <f>IFERROR($Q$8," ")</f>
        <v xml:space="preserve"> </v>
      </c>
      <c r="M47" s="46"/>
      <c r="N47" s="46"/>
      <c r="O47" s="25"/>
      <c r="P47" s="25"/>
      <c r="Q47" s="25"/>
    </row>
    <row r="48" spans="1:18" s="22" customFormat="1" ht="15.75" x14ac:dyDescent="0.25">
      <c r="A48" s="47" t="s">
        <v>7</v>
      </c>
      <c r="B48" s="178" t="s">
        <v>59</v>
      </c>
      <c r="C48" s="178"/>
      <c r="D48" s="178"/>
      <c r="E48" s="178"/>
      <c r="F48" s="178"/>
      <c r="G48" s="178"/>
      <c r="H48" s="50"/>
      <c r="I48" s="72" t="str">
        <f>IF($C$33=" "," ",IF($C$33=$Q$7,0,$N$32))</f>
        <v xml:space="preserve"> </v>
      </c>
      <c r="J48" s="54"/>
      <c r="K48" s="54"/>
      <c r="L48" s="72" t="str">
        <f>IF($C$33=" "," ",IF($C$33=$Q$8,0,$N$32))</f>
        <v xml:space="preserve"> </v>
      </c>
      <c r="M48" s="46"/>
      <c r="N48" s="46"/>
      <c r="O48" s="25"/>
      <c r="P48" s="25"/>
      <c r="Q48" s="25"/>
    </row>
    <row r="49" spans="1:17" s="22" customFormat="1" ht="15.75" x14ac:dyDescent="0.25">
      <c r="A49" s="47" t="s">
        <v>8</v>
      </c>
      <c r="B49" s="178" t="s">
        <v>97</v>
      </c>
      <c r="C49" s="178"/>
      <c r="D49" s="178"/>
      <c r="E49" s="178"/>
      <c r="F49" s="178"/>
      <c r="G49" s="178"/>
      <c r="H49" s="50"/>
      <c r="I49" s="72" t="str">
        <f>IF($C$44=" "," ",IF($C$44=$Q$7,0,$N$43))</f>
        <v xml:space="preserve"> </v>
      </c>
      <c r="J49" s="46"/>
      <c r="K49" s="46"/>
      <c r="L49" s="72" t="str">
        <f>IF($C$44=" "," ",IF($C$44=$Q$8,0,$N$43))</f>
        <v xml:space="preserve"> </v>
      </c>
      <c r="M49" s="46"/>
      <c r="N49" s="54"/>
      <c r="O49" s="25"/>
      <c r="P49" s="25"/>
      <c r="Q49" s="25"/>
    </row>
    <row r="50" spans="1:17" s="22" customFormat="1" ht="16.5" thickBot="1" x14ac:dyDescent="0.3">
      <c r="A50" s="47" t="s">
        <v>9</v>
      </c>
      <c r="B50" s="181" t="s">
        <v>108</v>
      </c>
      <c r="C50" s="181"/>
      <c r="D50" s="181"/>
      <c r="E50" s="181"/>
      <c r="F50" s="181"/>
      <c r="G50" s="181"/>
      <c r="H50" s="50"/>
      <c r="I50" s="72" t="str">
        <f>IF(AND($I$48=" ",$I$49=" ")," ",SUM($I$48:$I$49))</f>
        <v xml:space="preserve"> </v>
      </c>
      <c r="J50" s="195" t="str">
        <f>"-"</f>
        <v>-</v>
      </c>
      <c r="K50" s="195"/>
      <c r="L50" s="72" t="str">
        <f>IF(AND($L$48=" ",$L$49=" ")," ",SUM($L$48:$L$49))</f>
        <v xml:space="preserve"> </v>
      </c>
      <c r="M50" s="58"/>
      <c r="N50" s="126" t="str">
        <f>IF(AND($I$50=" ",$L$50=" ")," ",IF($I$50&gt;$L$50,$I$50-$L$50,$L$50-$I$50))</f>
        <v xml:space="preserve"> </v>
      </c>
      <c r="O50" s="25"/>
      <c r="P50" s="25"/>
      <c r="Q50" s="25"/>
    </row>
    <row r="51" spans="1:17" s="22" customFormat="1" ht="16.5" thickTop="1" x14ac:dyDescent="0.25">
      <c r="A51" s="47" t="s">
        <v>10</v>
      </c>
      <c r="B51" s="46" t="s">
        <v>60</v>
      </c>
      <c r="C51" s="196" t="str">
        <f>IF($I$50=" "," ",IF($I$50&lt;$L$50,$Q$7,$Q$8))</f>
        <v xml:space="preserve"> </v>
      </c>
      <c r="D51" s="197"/>
      <c r="E51" s="47"/>
      <c r="F51" s="131"/>
      <c r="G51" s="46"/>
      <c r="H51" s="50"/>
      <c r="I51" s="94" t="str">
        <f>IF($N$50=0," ",IF($N$50=" "," ",IF(OR($I$36="Yes",$L$36="Yes"),"No"&amp;" "&amp;"Presumption"&amp;" "&amp;"see"&amp;" "&amp;"shared"&amp;" "&amp;"custody"&amp;" "&amp;"Line"&amp;" "&amp;"B19","Presumption"&amp;" "&amp;"in"&amp;" "&amp;"place")))</f>
        <v xml:space="preserve"> </v>
      </c>
      <c r="J51" s="95"/>
      <c r="K51" s="46"/>
      <c r="L51" s="46"/>
      <c r="M51" s="46"/>
      <c r="N51" s="46"/>
      <c r="O51" s="25"/>
      <c r="P51" s="25"/>
      <c r="Q51" s="25"/>
    </row>
    <row r="52" spans="1:17" s="22" customForma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5"/>
      <c r="P52" s="25"/>
      <c r="Q52" s="25"/>
    </row>
    <row r="53" spans="1:17" s="22" customFormat="1" ht="15.75" x14ac:dyDescent="0.25">
      <c r="A53" s="51" t="s">
        <v>6</v>
      </c>
      <c r="B53" s="190" t="s">
        <v>45</v>
      </c>
      <c r="C53" s="190"/>
      <c r="D53" s="190"/>
      <c r="E53" s="190"/>
      <c r="F53" s="190"/>
      <c r="G53" s="190"/>
      <c r="H53" s="46"/>
      <c r="I53" s="61" t="str">
        <f>IFERROR($Q$7," ")</f>
        <v xml:space="preserve"> </v>
      </c>
      <c r="J53" s="46"/>
      <c r="K53" s="46"/>
      <c r="L53" s="61" t="str">
        <f>IFERROR($Q$8," ")</f>
        <v xml:space="preserve"> </v>
      </c>
      <c r="M53" s="46"/>
      <c r="N53" s="46"/>
      <c r="O53" s="25"/>
      <c r="P53" s="25"/>
      <c r="Q53" s="25"/>
    </row>
    <row r="54" spans="1:17" s="22" customFormat="1" ht="15.75" x14ac:dyDescent="0.25">
      <c r="A54" s="47" t="s">
        <v>20</v>
      </c>
      <c r="B54" s="181" t="s">
        <v>70</v>
      </c>
      <c r="C54" s="181"/>
      <c r="D54" s="181"/>
      <c r="E54" s="181"/>
      <c r="F54" s="181"/>
      <c r="G54" s="181"/>
      <c r="H54" s="50"/>
      <c r="I54" s="96" t="str">
        <f>IF(AND($I$55=0,$I$56=0,$I$57=0,$L$55=0,$L$56=0,$L$57=0)," ",$I$50)</f>
        <v xml:space="preserve"> </v>
      </c>
      <c r="J54" s="97"/>
      <c r="K54" s="97"/>
      <c r="L54" s="72" t="str">
        <f>IF(AND(I$55=0,$I$56=0,$I$57=0,$L$55=0,$L$56=0,$L$57=0)," ",$L$50)</f>
        <v xml:space="preserve"> </v>
      </c>
      <c r="M54" s="58"/>
      <c r="N54" s="95"/>
      <c r="O54" s="25"/>
      <c r="P54" s="25"/>
      <c r="Q54" s="25"/>
    </row>
    <row r="55" spans="1:17" s="22" customFormat="1" ht="15.75" x14ac:dyDescent="0.25">
      <c r="A55" s="47" t="s">
        <v>21</v>
      </c>
      <c r="B55" s="132" t="s">
        <v>121</v>
      </c>
      <c r="C55" s="132"/>
      <c r="D55" s="132"/>
      <c r="E55" s="132"/>
      <c r="F55" s="132"/>
      <c r="G55" s="132"/>
      <c r="H55" s="133"/>
      <c r="I55" s="67"/>
      <c r="J55" s="46"/>
      <c r="K55" s="46"/>
      <c r="L55" s="67"/>
      <c r="M55" s="46"/>
      <c r="N55" s="46"/>
      <c r="O55" s="25"/>
      <c r="P55" s="25"/>
      <c r="Q55" s="25"/>
    </row>
    <row r="56" spans="1:17" s="22" customFormat="1" ht="15.75" x14ac:dyDescent="0.25">
      <c r="A56" s="47" t="s">
        <v>22</v>
      </c>
      <c r="B56" s="137" t="s">
        <v>114</v>
      </c>
      <c r="C56" s="182"/>
      <c r="D56" s="182"/>
      <c r="E56" s="182"/>
      <c r="F56" s="182"/>
      <c r="G56" s="182"/>
      <c r="H56" s="46"/>
      <c r="I56" s="141"/>
      <c r="J56" s="46"/>
      <c r="K56" s="46"/>
      <c r="L56" s="141"/>
      <c r="M56" s="46"/>
      <c r="N56" s="46"/>
      <c r="O56" s="30"/>
      <c r="P56" s="25"/>
      <c r="Q56" s="25"/>
    </row>
    <row r="57" spans="1:17" s="22" customFormat="1" ht="15.75" x14ac:dyDescent="0.25">
      <c r="A57" s="47" t="s">
        <v>23</v>
      </c>
      <c r="B57" s="137" t="s">
        <v>114</v>
      </c>
      <c r="C57" s="198"/>
      <c r="D57" s="198"/>
      <c r="E57" s="198"/>
      <c r="F57" s="198"/>
      <c r="G57" s="198"/>
      <c r="H57" s="131"/>
      <c r="I57" s="141"/>
      <c r="J57" s="131"/>
      <c r="K57" s="131"/>
      <c r="L57" s="141"/>
      <c r="M57" s="131"/>
      <c r="N57" s="131"/>
      <c r="O57" s="30"/>
      <c r="P57" s="25"/>
      <c r="Q57" s="25"/>
    </row>
    <row r="58" spans="1:17" s="22" customFormat="1" ht="16.5" thickBot="1" x14ac:dyDescent="0.3">
      <c r="A58" s="47" t="s">
        <v>41</v>
      </c>
      <c r="B58" s="181" t="s">
        <v>115</v>
      </c>
      <c r="C58" s="181"/>
      <c r="D58" s="181"/>
      <c r="E58" s="181"/>
      <c r="F58" s="181"/>
      <c r="G58" s="181"/>
      <c r="H58" s="50"/>
      <c r="I58" s="72" t="str">
        <f>IF(AND($I$54=" ",$L$54=" ")," ",IF($I$54-($I$55+$I$56+$I$57)&lt;=0,0,$I$54-($I$55+$I$56+$I$57)))</f>
        <v xml:space="preserve"> </v>
      </c>
      <c r="J58" s="195" t="str">
        <f>"-"</f>
        <v>-</v>
      </c>
      <c r="K58" s="195"/>
      <c r="L58" s="72" t="str">
        <f>IF(AND($I$54=" ",$L$54=" ")," ",IF($L$54-($L$55+$L$56+$L$57)&lt;=0,0,$L$54-($L$55+$L$56+$L$57)))</f>
        <v xml:space="preserve"> </v>
      </c>
      <c r="M58" s="58"/>
      <c r="N58" s="142" t="str">
        <f>IF(AND($I$58=" ",$L$58=" ")," ",IF($I$58&gt;$L$58,$I$58-$L$58,$L$58-$I$58))</f>
        <v xml:space="preserve"> </v>
      </c>
      <c r="O58" s="25"/>
      <c r="P58" s="25"/>
      <c r="Q58" s="25"/>
    </row>
    <row r="59" spans="1:17" s="22" customFormat="1" ht="16.5" thickTop="1" x14ac:dyDescent="0.25">
      <c r="A59" s="47" t="s">
        <v>122</v>
      </c>
      <c r="B59" s="55" t="s">
        <v>123</v>
      </c>
      <c r="C59" s="196" t="str">
        <f>IF($I$58=" "," ",IF($I$58&lt;$L$58,$Q$7,$Q$8))</f>
        <v xml:space="preserve"> </v>
      </c>
      <c r="D59" s="197"/>
      <c r="E59" s="53"/>
      <c r="F59" s="53"/>
      <c r="G59" s="55"/>
      <c r="H59" s="50"/>
      <c r="I59" s="59"/>
      <c r="J59" s="89"/>
      <c r="K59" s="89"/>
      <c r="L59" s="59"/>
      <c r="M59" s="104"/>
      <c r="N59" s="95"/>
      <c r="O59" s="25"/>
      <c r="P59" s="25"/>
      <c r="Q59" s="25"/>
    </row>
    <row r="60" spans="1:17" s="22" customFormat="1" ht="15.75" x14ac:dyDescent="0.25">
      <c r="A60" s="47"/>
      <c r="B60" s="199" t="str">
        <f>IF(AND($I$55=0,$L$55=0)," ",IF($I$55&gt;0,"*"&amp;"Include"&amp;" "&amp;"this"&amp;" "&amp;"amt"&amp;" "&amp;"in"&amp;" "&amp;$Q$7&amp;"'"&amp;"s"&amp;" "&amp;"income"," "))</f>
        <v xml:space="preserve"> </v>
      </c>
      <c r="C60" s="199"/>
      <c r="D60" s="199"/>
      <c r="E60" s="60"/>
      <c r="F60" s="60" t="str">
        <f>IF($I$55&gt;0,$I$55," ")</f>
        <v xml:space="preserve"> </v>
      </c>
      <c r="G60" s="47"/>
      <c r="H60" s="47"/>
      <c r="I60" s="47" t="str">
        <f>IF(AND($I$55=0,$L$55=0)," ",IF($L$55&gt;0,"*"&amp;" "&amp;"Include"&amp;" "&amp;"this"&amp;" "&amp;"amt"&amp;" "&amp;"in"&amp;" "&amp;$Q$8&amp;" "&amp;"income"," "))</f>
        <v xml:space="preserve"> </v>
      </c>
      <c r="J60" s="98" t="str">
        <f>IF($L$55&gt;0,"$"&amp;$L$55," ")</f>
        <v xml:space="preserve"> </v>
      </c>
      <c r="K60" s="46"/>
      <c r="L60" s="46" t="str">
        <f>IF($N$58=" "," ",$I$51)</f>
        <v xml:space="preserve"> </v>
      </c>
      <c r="M60" s="46"/>
      <c r="N60" s="46"/>
      <c r="O60" s="25"/>
      <c r="P60" s="25"/>
      <c r="Q60" s="25"/>
    </row>
    <row r="61" spans="1:17" s="22" customFormat="1" ht="15.75" x14ac:dyDescent="0.25">
      <c r="A61" s="47"/>
      <c r="B61" s="58"/>
      <c r="C61" s="58"/>
      <c r="D61" s="58"/>
      <c r="E61" s="47"/>
      <c r="F61" s="47"/>
      <c r="G61" s="47"/>
      <c r="H61" s="47"/>
      <c r="I61" s="47"/>
      <c r="J61" s="46"/>
      <c r="K61" s="46"/>
      <c r="L61" s="46"/>
      <c r="M61" s="46"/>
      <c r="N61" s="46"/>
      <c r="O61" s="30"/>
      <c r="P61" s="25"/>
      <c r="Q61" s="25"/>
    </row>
    <row r="62" spans="1:17" s="22" customFormat="1" ht="18.75" x14ac:dyDescent="0.3">
      <c r="A62" s="66"/>
      <c r="B62" s="114" t="str">
        <f>IF(AND($C$59=" ",$C$51=" ")," ",IF($C$59=$Q$7,$Q$8&amp;"'"&amp;"s"&amp;" "&amp;"monthly"&amp;" "&amp;"support"&amp;" "&amp;"obl."&amp;" "&amp;"is:",IF($C$59=$Q$8,$Q$7&amp;"'"&amp;"s"&amp;" "&amp;"monthly"&amp;" "&amp;"support"&amp;" "&amp;"obl."&amp;" "&amp;"is:",IF($C$59=" ",IF($C$51=$Q$7,$Q$8&amp;"'"&amp;"s"&amp;" "&amp;"monthly"&amp;" "&amp;"support"&amp;" "&amp;"obl."&amp;" "&amp;"is:",IF($C$51=$Q$8,$Q$7&amp;"'"&amp;"s"&amp;" "&amp;"monthly"&amp;" "&amp;"support"&amp;" "&amp;"obl."&amp;" "&amp;"is:"))))))</f>
        <v xml:space="preserve"> </v>
      </c>
      <c r="C62" s="39"/>
      <c r="D62" s="39"/>
      <c r="E62" s="39"/>
      <c r="F62" s="115" t="str">
        <f>IF(AND($N$50=0,$N$58=" ")," ",IF(AND($N$50&gt;0,$N$58=" "),N$50,$N$58))</f>
        <v xml:space="preserve"> </v>
      </c>
      <c r="G62" s="39"/>
      <c r="H62" s="40"/>
      <c r="I62" s="193"/>
      <c r="J62" s="193"/>
      <c r="K62" s="64"/>
      <c r="L62" s="64"/>
      <c r="M62" s="40"/>
      <c r="N62" s="42"/>
      <c r="O62" s="25"/>
      <c r="P62" s="25"/>
      <c r="Q62" s="25"/>
    </row>
    <row r="63" spans="1:17" s="22" customFormat="1" x14ac:dyDescent="0.25">
      <c r="A63" s="43"/>
      <c r="B63" s="194"/>
      <c r="C63" s="194"/>
      <c r="D63" s="194"/>
      <c r="E63" s="194"/>
      <c r="F63" s="194"/>
      <c r="G63" s="194"/>
      <c r="H63" s="40"/>
      <c r="I63" s="64"/>
      <c r="J63" s="64"/>
      <c r="K63" s="40"/>
      <c r="L63" s="64"/>
      <c r="M63" s="40"/>
      <c r="N63" s="42"/>
      <c r="O63" s="25"/>
      <c r="P63" s="25"/>
      <c r="Q63" s="25"/>
    </row>
    <row r="64" spans="1:17" s="22" customFormat="1" x14ac:dyDescent="0.25">
      <c r="A64" s="31"/>
      <c r="B64" s="179"/>
      <c r="C64" s="179"/>
      <c r="D64" s="179"/>
      <c r="E64" s="179"/>
      <c r="F64" s="179"/>
      <c r="G64" s="179"/>
      <c r="H64" s="28"/>
      <c r="I64" s="29"/>
      <c r="J64" s="29"/>
      <c r="K64" s="28"/>
      <c r="L64" s="29"/>
      <c r="M64" s="28"/>
      <c r="N64" s="12"/>
      <c r="O64" s="30"/>
      <c r="P64" s="25"/>
      <c r="Q64" s="25"/>
    </row>
    <row r="65" spans="1:15" s="1" customFormat="1" x14ac:dyDescent="0.25">
      <c r="A65" s="11"/>
      <c r="C65" s="11"/>
      <c r="D65" s="14"/>
      <c r="E65" s="11"/>
      <c r="F65" s="14"/>
      <c r="N65" s="2"/>
      <c r="O65" s="13"/>
    </row>
    <row r="68" spans="1:15" x14ac:dyDescent="0.25">
      <c r="O68" s="1"/>
    </row>
    <row r="69" spans="1:15" x14ac:dyDescent="0.25">
      <c r="O69" s="1"/>
    </row>
    <row r="70" spans="1:15" x14ac:dyDescent="0.25">
      <c r="O70" s="1"/>
    </row>
    <row r="71" spans="1:15" x14ac:dyDescent="0.25">
      <c r="O71" s="1"/>
    </row>
  </sheetData>
  <sheetProtection sheet="1" objects="1" scenarios="1" selectLockedCells="1"/>
  <dataConsolidate/>
  <customSheetViews>
    <customSheetView guid="{E4102386-7B46-4017-8BFA-4213987EBA13}" scale="79" showGridLines="0" showRowCol="0">
      <selection activeCell="C13" sqref="C13"/>
    </customSheetView>
    <customSheetView guid="{A723A1BF-5CE9-4CBB-85C8-692EE185ABAD}" scale="79" showPageBreaks="1" showGridLines="0" showRowCol="0">
      <selection activeCell="C13" sqref="C13"/>
    </customSheetView>
    <customSheetView guid="{53CB703B-71D7-440D-8F08-C017604435F2}" scale="79" showPageBreaks="1" showGridLines="0" showRowCol="0">
      <selection activeCell="C13" sqref="C13"/>
    </customSheetView>
    <customSheetView guid="{4350A24C-9789-4311-B3D6-31E2B14734AD}" scale="79" showPageBreaks="1" showGridLines="0" showRowCol="0">
      <selection activeCell="C13" sqref="C13"/>
    </customSheetView>
  </customSheetViews>
  <mergeCells count="46">
    <mergeCell ref="C33:D33"/>
    <mergeCell ref="C44:D44"/>
    <mergeCell ref="J43:K43"/>
    <mergeCell ref="B14:G14"/>
    <mergeCell ref="E4:F4"/>
    <mergeCell ref="B9:G9"/>
    <mergeCell ref="B10:G10"/>
    <mergeCell ref="B16:G16"/>
    <mergeCell ref="B17:G17"/>
    <mergeCell ref="B21:I21"/>
    <mergeCell ref="B31:H31"/>
    <mergeCell ref="B30:H30"/>
    <mergeCell ref="B32:H32"/>
    <mergeCell ref="J21:K21"/>
    <mergeCell ref="B39:G39"/>
    <mergeCell ref="B43:H43"/>
    <mergeCell ref="A1:N1"/>
    <mergeCell ref="R2:AA2"/>
    <mergeCell ref="C3:D3"/>
    <mergeCell ref="A6:D6"/>
    <mergeCell ref="B8:G8"/>
    <mergeCell ref="H4:J4"/>
    <mergeCell ref="E3:G3"/>
    <mergeCell ref="I3:M3"/>
    <mergeCell ref="A7:H7"/>
    <mergeCell ref="M40:N40"/>
    <mergeCell ref="B41:G41"/>
    <mergeCell ref="B63:G63"/>
    <mergeCell ref="B42:G42"/>
    <mergeCell ref="B49:G49"/>
    <mergeCell ref="B45:E45"/>
    <mergeCell ref="B47:G47"/>
    <mergeCell ref="B48:G48"/>
    <mergeCell ref="C59:D59"/>
    <mergeCell ref="B60:D60"/>
    <mergeCell ref="B64:G64"/>
    <mergeCell ref="J50:K50"/>
    <mergeCell ref="B50:G50"/>
    <mergeCell ref="B53:G53"/>
    <mergeCell ref="B54:G54"/>
    <mergeCell ref="B58:G58"/>
    <mergeCell ref="J58:K58"/>
    <mergeCell ref="I62:J62"/>
    <mergeCell ref="C51:D51"/>
    <mergeCell ref="C56:G56"/>
    <mergeCell ref="C57:G57"/>
  </mergeCells>
  <conditionalFormatting sqref="I27">
    <cfRule type="expression" dxfId="19" priority="9">
      <formula>(6&gt;$J$7)</formula>
    </cfRule>
  </conditionalFormatting>
  <conditionalFormatting sqref="L27">
    <cfRule type="expression" dxfId="18" priority="7">
      <formula>(6&gt;$J$7)</formula>
    </cfRule>
  </conditionalFormatting>
  <conditionalFormatting sqref="I26">
    <cfRule type="expression" dxfId="17" priority="6">
      <formula>5&gt;$J$7</formula>
    </cfRule>
  </conditionalFormatting>
  <conditionalFormatting sqref="L26">
    <cfRule type="expression" dxfId="16" priority="5">
      <formula>5&gt;$J$7</formula>
    </cfRule>
  </conditionalFormatting>
  <conditionalFormatting sqref="I25">
    <cfRule type="expression" dxfId="15" priority="4">
      <formula>4&gt;$J$7</formula>
    </cfRule>
  </conditionalFormatting>
  <conditionalFormatting sqref="L25">
    <cfRule type="expression" dxfId="14" priority="3">
      <formula>4&gt;$J$7</formula>
    </cfRule>
  </conditionalFormatting>
  <conditionalFormatting sqref="I24">
    <cfRule type="expression" dxfId="13" priority="2">
      <formula>3&gt;$J$7</formula>
    </cfRule>
  </conditionalFormatting>
  <conditionalFormatting sqref="L24">
    <cfRule type="expression" dxfId="12" priority="1">
      <formula>3&gt;$J$7</formula>
    </cfRule>
  </conditionalFormatting>
  <dataValidations count="11">
    <dataValidation type="whole" allowBlank="1" showInputMessage="1" showErrorMessage="1" sqref="I34" xr:uid="{00000000-0002-0000-0300-000000000000}">
      <formula1>1</formula1>
      <formula2>50</formula2>
    </dataValidation>
    <dataValidation type="decimal" allowBlank="1" showInputMessage="1" showErrorMessage="1" sqref="I23" xr:uid="{00000000-0002-0000-0300-000001000000}">
      <formula1>91</formula1>
      <formula2>274</formula2>
    </dataValidation>
    <dataValidation type="decimal" showInputMessage="1" showErrorMessage="1" sqref="I22" xr:uid="{00000000-0002-0000-0300-000002000000}">
      <formula1>91</formula1>
      <formula2>274</formula2>
    </dataValidation>
    <dataValidation allowBlank="1" showInputMessage="1" showErrorMessage="1" promptTitle="Adjustment Amount" prompt="If you intend to increase the monthly support amount then input a minus sign (-) in front of the number." sqref="I56:I57 L56:L57" xr:uid="{00000000-0002-0000-0300-000003000000}"/>
    <dataValidation allowBlank="1" showInputMessage="1" showErrorMessage="1" promptTitle="Name" prompt="It is necessary to place both first and last name in this cell." sqref="E3:G3 I3" xr:uid="{00000000-0002-0000-0300-000004000000}"/>
    <dataValidation allowBlank="1" showInputMessage="1" showErrorMessage="1" promptTitle="Adjustment" prompt="Provide a description of the adjustment" sqref="C56:G56 C57" xr:uid="{00000000-0002-0000-0300-000005000000}"/>
    <dataValidation type="custom" allowBlank="1" showInputMessage="1" showErrorMessage="1" error="Input parties' name above. Sorry for the inconvenience._x000a_" sqref="J7" xr:uid="{00000000-0002-0000-0300-000006000000}">
      <formula1>AND(I6&lt;&gt;" ",L6&lt;&gt;" ")</formula1>
    </dataValidation>
    <dataValidation type="custom" allowBlank="1" showInputMessage="1" showErrorMessage="1" sqref="I24" xr:uid="{00000000-0002-0000-0300-000007000000}">
      <formula1>AND($J$7&gt;=3,$I24&gt;=91,$I24&lt;=274)</formula1>
    </dataValidation>
    <dataValidation type="custom" allowBlank="1" showInputMessage="1" showErrorMessage="1" sqref="I25" xr:uid="{00000000-0002-0000-0300-000008000000}">
      <formula1>AND($J$7&gt;=4,$I25&gt;=91,$I25&lt;=274)</formula1>
    </dataValidation>
    <dataValidation type="custom" allowBlank="1" showInputMessage="1" showErrorMessage="1" sqref="I26" xr:uid="{00000000-0002-0000-0300-000009000000}">
      <formula1>AND($J$7&gt;=5,$I26&gt;=91,$I26&lt;=274)</formula1>
    </dataValidation>
    <dataValidation type="custom" allowBlank="1" showInputMessage="1" showErrorMessage="1" sqref="I27" xr:uid="{00000000-0002-0000-0300-00000A000000}">
      <formula1>AND($J$7&gt;=6,$I27&gt;=91,$I27&lt;=274)</formula1>
    </dataValidation>
  </dataValidations>
  <pageMargins left="0.5" right="0.5" top="0.5" bottom="0.5" header="0" footer="0"/>
  <pageSetup scale="66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Q696"/>
  <sheetViews>
    <sheetView topLeftCell="I1" workbookViewId="0">
      <selection activeCell="O3" sqref="O3"/>
    </sheetView>
  </sheetViews>
  <sheetFormatPr defaultColWidth="8.85546875" defaultRowHeight="15" x14ac:dyDescent="0.25"/>
  <cols>
    <col min="1" max="8" width="8.85546875" style="6"/>
    <col min="9" max="9" width="29.7109375" style="6" bestFit="1" customWidth="1"/>
    <col min="10" max="10" width="8.85546875" style="6"/>
    <col min="11" max="11" width="24.28515625" style="6" bestFit="1" customWidth="1"/>
    <col min="12" max="13" width="8.85546875" style="6"/>
    <col min="14" max="14" width="25.5703125" style="6" bestFit="1" customWidth="1"/>
    <col min="15" max="15" width="8.85546875" style="6"/>
    <col min="16" max="16" width="23.28515625" style="6" bestFit="1" customWidth="1"/>
    <col min="17" max="16384" width="8.85546875" style="6"/>
  </cols>
  <sheetData>
    <row r="1" spans="1:17" x14ac:dyDescent="0.25">
      <c r="A1" s="6" t="s">
        <v>25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</row>
    <row r="2" spans="1:17" x14ac:dyDescent="0.25">
      <c r="A2" s="6">
        <v>0</v>
      </c>
      <c r="B2" s="6">
        <v>68</v>
      </c>
      <c r="C2" s="6">
        <v>104</v>
      </c>
      <c r="D2" s="6">
        <v>126</v>
      </c>
      <c r="E2" s="6">
        <v>141</v>
      </c>
      <c r="F2" s="6">
        <v>155</v>
      </c>
      <c r="G2" s="6">
        <v>169</v>
      </c>
      <c r="I2" s="6" t="s">
        <v>4</v>
      </c>
      <c r="N2" s="6" t="s">
        <v>5</v>
      </c>
    </row>
    <row r="3" spans="1:17" x14ac:dyDescent="0.25">
      <c r="A3" s="6">
        <v>350</v>
      </c>
      <c r="B3" s="6">
        <v>68</v>
      </c>
      <c r="C3" s="6">
        <v>104</v>
      </c>
      <c r="D3" s="6">
        <v>126</v>
      </c>
      <c r="E3" s="6">
        <v>141</v>
      </c>
      <c r="F3" s="6">
        <v>155</v>
      </c>
      <c r="G3" s="6">
        <v>169</v>
      </c>
      <c r="I3" s="6" t="s">
        <v>26</v>
      </c>
      <c r="J3" s="6" t="str">
        <f>'Split Custody '!$N$17</f>
        <v xml:space="preserve"> </v>
      </c>
      <c r="K3" s="10" t="s">
        <v>50</v>
      </c>
      <c r="N3" s="144" t="s">
        <v>26</v>
      </c>
      <c r="O3" s="144" t="str">
        <f>'Split Custody '!$N$17</f>
        <v xml:space="preserve"> </v>
      </c>
      <c r="P3" s="144" t="s">
        <v>50</v>
      </c>
      <c r="Q3" s="144"/>
    </row>
    <row r="4" spans="1:17" x14ac:dyDescent="0.25">
      <c r="A4" s="6">
        <v>400</v>
      </c>
      <c r="B4" s="6">
        <v>78</v>
      </c>
      <c r="C4" s="6">
        <v>119</v>
      </c>
      <c r="D4" s="6">
        <v>144</v>
      </c>
      <c r="E4" s="6">
        <v>161</v>
      </c>
      <c r="F4" s="6">
        <v>177</v>
      </c>
      <c r="G4" s="6">
        <v>192</v>
      </c>
      <c r="I4" s="6" t="s">
        <v>27</v>
      </c>
      <c r="J4" s="7">
        <f>'Split Custody '!$I$21</f>
        <v>0</v>
      </c>
      <c r="K4" s="6" t="s">
        <v>51</v>
      </c>
      <c r="L4" s="6" t="e">
        <f>VLOOKUP($J$3,$A$2:$A$696,1,TRUE)</f>
        <v>#N/A</v>
      </c>
      <c r="N4" s="144" t="s">
        <v>27</v>
      </c>
      <c r="O4" s="144">
        <f>'Split Custody '!$L$21</f>
        <v>0</v>
      </c>
      <c r="P4" s="144" t="s">
        <v>51</v>
      </c>
      <c r="Q4" s="144" t="e">
        <f>VLOOKUP($J$3,$A$2:$A$696,1,TRUE)</f>
        <v>#N/A</v>
      </c>
    </row>
    <row r="5" spans="1:17" x14ac:dyDescent="0.25">
      <c r="A5" s="6">
        <v>450</v>
      </c>
      <c r="B5" s="6">
        <v>88</v>
      </c>
      <c r="C5" s="6">
        <v>133</v>
      </c>
      <c r="D5" s="6">
        <v>162</v>
      </c>
      <c r="E5" s="6">
        <v>181</v>
      </c>
      <c r="F5" s="6">
        <v>199</v>
      </c>
      <c r="G5" s="6">
        <v>216</v>
      </c>
      <c r="I5" s="6" t="s">
        <v>28</v>
      </c>
      <c r="J5" s="6" t="e">
        <f>MATCH(J$3,$A$2:$A$696,1)</f>
        <v>#N/A</v>
      </c>
      <c r="K5" s="6" t="s">
        <v>52</v>
      </c>
      <c r="L5" s="6" t="e">
        <f>HLOOKUP($J$5+1,$A$2:$A$696,$J$5+1,1)</f>
        <v>#N/A</v>
      </c>
      <c r="N5" s="144" t="s">
        <v>28</v>
      </c>
      <c r="O5" s="144" t="e">
        <f>MATCH(J$3,$A$2:$A$696,1)</f>
        <v>#N/A</v>
      </c>
      <c r="P5" s="144" t="s">
        <v>52</v>
      </c>
      <c r="Q5" s="144" t="e">
        <f>HLOOKUP($J$5+1,$A$2:$A$696,$J$5+1,1)</f>
        <v>#N/A</v>
      </c>
    </row>
    <row r="6" spans="1:17" x14ac:dyDescent="0.25">
      <c r="A6" s="6">
        <v>500</v>
      </c>
      <c r="B6" s="6">
        <v>97</v>
      </c>
      <c r="C6" s="6">
        <v>148</v>
      </c>
      <c r="D6" s="6">
        <v>179</v>
      </c>
      <c r="E6" s="6">
        <v>200</v>
      </c>
      <c r="F6" s="6">
        <v>220</v>
      </c>
      <c r="G6" s="6">
        <v>239</v>
      </c>
      <c r="I6" s="6" t="s">
        <v>49</v>
      </c>
      <c r="J6" s="6" t="e">
        <f>INDEX($B$2:$G$696,$J$5,$J$4)</f>
        <v>#N/A</v>
      </c>
      <c r="K6" s="6" t="s">
        <v>54</v>
      </c>
      <c r="L6" s="6" t="e">
        <f>INDEX($B$2:$G$696,$J$5+1,$J$4)</f>
        <v>#N/A</v>
      </c>
      <c r="N6" s="144" t="s">
        <v>49</v>
      </c>
      <c r="O6" s="144" t="e">
        <f>INDEX($B$2:$G$696,$O$5,$O$4)</f>
        <v>#N/A</v>
      </c>
      <c r="P6" s="144" t="s">
        <v>54</v>
      </c>
      <c r="Q6" s="144" t="e">
        <f>INDEX($B$2:$G$696,$O$5+1,$O$4)</f>
        <v>#N/A</v>
      </c>
    </row>
    <row r="7" spans="1:17" x14ac:dyDescent="0.25">
      <c r="A7" s="6">
        <v>550</v>
      </c>
      <c r="B7" s="6">
        <v>107</v>
      </c>
      <c r="C7" s="6">
        <v>162</v>
      </c>
      <c r="D7" s="6">
        <v>197</v>
      </c>
      <c r="E7" s="6">
        <v>220</v>
      </c>
      <c r="F7" s="6">
        <v>242</v>
      </c>
      <c r="G7" s="6">
        <v>263</v>
      </c>
      <c r="K7" s="6" t="s">
        <v>53</v>
      </c>
      <c r="L7" s="17" t="e">
        <f>$J$6+($J$3-$L$4)*(($L$6-$J$6)/($L$5-$L$4))</f>
        <v>#N/A</v>
      </c>
      <c r="N7" s="144"/>
      <c r="O7" s="144"/>
      <c r="P7" s="144" t="s">
        <v>53</v>
      </c>
      <c r="Q7" s="144" t="e">
        <f>$O$6+($O$3-$Q$4)*(($Q$6-$O$6)/($Q$5-$Q$4))</f>
        <v>#N/A</v>
      </c>
    </row>
    <row r="8" spans="1:17" x14ac:dyDescent="0.25">
      <c r="A8" s="6">
        <v>600</v>
      </c>
      <c r="B8" s="6">
        <v>116</v>
      </c>
      <c r="C8" s="6">
        <v>177</v>
      </c>
      <c r="D8" s="6">
        <v>215</v>
      </c>
      <c r="E8" s="6">
        <v>240</v>
      </c>
      <c r="F8" s="6">
        <v>264</v>
      </c>
      <c r="G8" s="6">
        <v>287</v>
      </c>
    </row>
    <row r="9" spans="1:17" x14ac:dyDescent="0.25">
      <c r="A9" s="6">
        <v>650</v>
      </c>
      <c r="B9" s="6">
        <v>126</v>
      </c>
      <c r="C9" s="6">
        <v>191</v>
      </c>
      <c r="D9" s="6">
        <v>232</v>
      </c>
      <c r="E9" s="6">
        <v>259</v>
      </c>
      <c r="F9" s="6">
        <v>285</v>
      </c>
      <c r="G9" s="6">
        <v>310</v>
      </c>
    </row>
    <row r="10" spans="1:17" x14ac:dyDescent="0.25">
      <c r="A10" s="6">
        <v>700</v>
      </c>
      <c r="B10" s="6">
        <v>135</v>
      </c>
      <c r="C10" s="6">
        <v>206</v>
      </c>
      <c r="D10" s="6">
        <v>250</v>
      </c>
      <c r="E10" s="6">
        <v>279</v>
      </c>
      <c r="F10" s="6">
        <v>307</v>
      </c>
      <c r="G10" s="6">
        <v>333</v>
      </c>
    </row>
    <row r="11" spans="1:17" x14ac:dyDescent="0.25">
      <c r="A11" s="6">
        <v>750</v>
      </c>
      <c r="B11" s="6">
        <v>145</v>
      </c>
      <c r="C11" s="6">
        <v>220</v>
      </c>
      <c r="D11" s="6">
        <v>267</v>
      </c>
      <c r="E11" s="6">
        <v>298</v>
      </c>
      <c r="F11" s="6">
        <v>328</v>
      </c>
      <c r="G11" s="6">
        <v>357</v>
      </c>
      <c r="I11" s="10" t="s">
        <v>48</v>
      </c>
      <c r="K11" s="10" t="s">
        <v>50</v>
      </c>
    </row>
    <row r="12" spans="1:17" x14ac:dyDescent="0.25">
      <c r="A12" s="6">
        <v>800</v>
      </c>
      <c r="B12" s="6">
        <v>154</v>
      </c>
      <c r="C12" s="6">
        <v>234</v>
      </c>
      <c r="D12" s="6">
        <v>284</v>
      </c>
      <c r="E12" s="6">
        <v>317</v>
      </c>
      <c r="F12" s="6">
        <v>349</v>
      </c>
      <c r="G12" s="6">
        <v>379</v>
      </c>
      <c r="I12" s="6" t="s">
        <v>29</v>
      </c>
      <c r="J12" s="6">
        <f>IF(('Split Custody '!I10+'Split Custody '!I11)-('Split Custody '!I12+'Split Custody '!I15+'Split Custody '!I16)&lt;0,0,('Split Custody '!I10+'Split Custody '!I11)-('Split Custody '!I12+'Split Custody '!I15+'Split Custody '!I16))</f>
        <v>0</v>
      </c>
      <c r="K12" s="6" t="s">
        <v>51</v>
      </c>
      <c r="L12" s="6">
        <f>VLOOKUP($J$12,$A$2:$A$696,1,TRUE)</f>
        <v>0</v>
      </c>
    </row>
    <row r="13" spans="1:17" x14ac:dyDescent="0.25">
      <c r="A13" s="6">
        <v>850</v>
      </c>
      <c r="B13" s="6">
        <v>163</v>
      </c>
      <c r="C13" s="6">
        <v>248</v>
      </c>
      <c r="D13" s="6">
        <v>300</v>
      </c>
      <c r="E13" s="6">
        <v>336</v>
      </c>
      <c r="F13" s="6">
        <v>369</v>
      </c>
      <c r="G13" s="6">
        <v>401</v>
      </c>
      <c r="I13" s="6" t="s">
        <v>31</v>
      </c>
      <c r="J13" s="6">
        <f>'Split Custody '!C14</f>
        <v>0</v>
      </c>
      <c r="K13" s="6" t="s">
        <v>52</v>
      </c>
      <c r="L13" s="6">
        <f>HLOOKUP($J$14+1,$A$2:$A$696,$J$14+1,1)</f>
        <v>350</v>
      </c>
    </row>
    <row r="14" spans="1:17" x14ac:dyDescent="0.25">
      <c r="A14" s="6">
        <v>900</v>
      </c>
      <c r="B14" s="6">
        <v>171</v>
      </c>
      <c r="C14" s="6">
        <v>260</v>
      </c>
      <c r="D14" s="6">
        <v>316</v>
      </c>
      <c r="E14" s="6">
        <v>353</v>
      </c>
      <c r="F14" s="6">
        <v>388</v>
      </c>
      <c r="G14" s="6">
        <v>422</v>
      </c>
      <c r="I14" s="6" t="s">
        <v>30</v>
      </c>
      <c r="J14" s="6">
        <f>MATCH($J$12,$A$2:$A$696,1)</f>
        <v>1</v>
      </c>
      <c r="K14" s="6" t="s">
        <v>54</v>
      </c>
      <c r="L14" s="6" t="e">
        <f>INDEX($B$2:$G$696,$J$14+1,$J$13)</f>
        <v>#VALUE!</v>
      </c>
    </row>
    <row r="15" spans="1:17" x14ac:dyDescent="0.25">
      <c r="A15" s="6">
        <v>950</v>
      </c>
      <c r="B15" s="6">
        <v>179</v>
      </c>
      <c r="C15" s="6">
        <v>273</v>
      </c>
      <c r="D15" s="6">
        <v>331</v>
      </c>
      <c r="E15" s="6">
        <v>369</v>
      </c>
      <c r="F15" s="6">
        <v>406</v>
      </c>
      <c r="G15" s="6">
        <v>442</v>
      </c>
      <c r="I15" s="6" t="s">
        <v>49</v>
      </c>
      <c r="J15" s="6" t="e">
        <f>INDEX($B$2:$G$696,$J$14,$J$13)</f>
        <v>#VALUE!</v>
      </c>
      <c r="K15" s="6" t="s">
        <v>53</v>
      </c>
      <c r="L15" s="6" t="e">
        <f>$J$15+($J$12-$L$12)*(($L$14-$J$15)/($L$13-$L$12))</f>
        <v>#VALUE!</v>
      </c>
    </row>
    <row r="16" spans="1:17" x14ac:dyDescent="0.25">
      <c r="A16" s="6">
        <v>1000</v>
      </c>
      <c r="B16" s="6">
        <v>187</v>
      </c>
      <c r="C16" s="6">
        <v>285</v>
      </c>
      <c r="D16" s="6">
        <v>346</v>
      </c>
      <c r="E16" s="6">
        <v>386</v>
      </c>
      <c r="F16" s="6">
        <v>425</v>
      </c>
      <c r="G16" s="6">
        <v>462</v>
      </c>
    </row>
    <row r="17" spans="1:13" x14ac:dyDescent="0.25">
      <c r="A17" s="6">
        <v>1050</v>
      </c>
      <c r="B17" s="6">
        <v>196</v>
      </c>
      <c r="C17" s="6">
        <v>298</v>
      </c>
      <c r="D17" s="6">
        <v>361</v>
      </c>
      <c r="E17" s="6">
        <v>403</v>
      </c>
      <c r="F17" s="6">
        <v>443</v>
      </c>
      <c r="G17" s="6">
        <v>482</v>
      </c>
      <c r="I17" s="6" t="s">
        <v>32</v>
      </c>
      <c r="J17" s="6">
        <f>IF(('Split Custody '!L10+'Split Custody '!L11)-('Split Custody '!L12+'Split Custody '!L15+'Split Custody '!L16)&lt;0,0,('Split Custody '!L10+'Split Custody '!L11)-('Split Custody '!L12+'Split Custody '!L15+'Split Custody '!L16))</f>
        <v>0</v>
      </c>
      <c r="K17" s="6" t="s">
        <v>51</v>
      </c>
      <c r="L17" s="6">
        <f>VLOOKUP($J$17,$A$2:$A$696,1,TRUE)</f>
        <v>0</v>
      </c>
    </row>
    <row r="18" spans="1:13" x14ac:dyDescent="0.25">
      <c r="A18" s="6">
        <v>1100</v>
      </c>
      <c r="B18" s="6">
        <v>204</v>
      </c>
      <c r="C18" s="6">
        <v>310</v>
      </c>
      <c r="D18" s="6">
        <v>375</v>
      </c>
      <c r="E18" s="6">
        <v>419</v>
      </c>
      <c r="F18" s="6">
        <v>461</v>
      </c>
      <c r="G18" s="6">
        <v>501</v>
      </c>
      <c r="I18" s="6" t="s">
        <v>34</v>
      </c>
      <c r="J18" s="6">
        <f>'Split Custody '!F14</f>
        <v>0</v>
      </c>
      <c r="K18" s="6" t="s">
        <v>52</v>
      </c>
      <c r="L18" s="6">
        <f>HLOOKUP($J$19+1,$A$2:$A$696,$J$19+1,1)</f>
        <v>350</v>
      </c>
    </row>
    <row r="19" spans="1:13" x14ac:dyDescent="0.25">
      <c r="A19" s="6">
        <v>1150</v>
      </c>
      <c r="B19" s="6">
        <v>212</v>
      </c>
      <c r="C19" s="6">
        <v>323</v>
      </c>
      <c r="D19" s="6">
        <v>390</v>
      </c>
      <c r="E19" s="6">
        <v>436</v>
      </c>
      <c r="F19" s="6">
        <v>480</v>
      </c>
      <c r="G19" s="6">
        <v>521</v>
      </c>
      <c r="I19" s="6" t="s">
        <v>33</v>
      </c>
      <c r="J19" s="6">
        <f>MATCH($J$17,$A$2:$A$696,1)</f>
        <v>1</v>
      </c>
      <c r="K19" s="6" t="s">
        <v>54</v>
      </c>
      <c r="L19" s="6" t="e">
        <f>INDEX($B$2:$G$696,$J$19+1,$J$18)</f>
        <v>#VALUE!</v>
      </c>
    </row>
    <row r="20" spans="1:13" x14ac:dyDescent="0.25">
      <c r="A20" s="6">
        <v>1200</v>
      </c>
      <c r="B20" s="6">
        <v>220</v>
      </c>
      <c r="C20" s="6">
        <v>335</v>
      </c>
      <c r="D20" s="6">
        <v>405</v>
      </c>
      <c r="E20" s="6">
        <v>453</v>
      </c>
      <c r="F20" s="6">
        <v>498</v>
      </c>
      <c r="G20" s="6">
        <v>541</v>
      </c>
      <c r="I20" s="6" t="s">
        <v>49</v>
      </c>
      <c r="J20" s="6" t="e">
        <f>INDEX($B$2:$G$696,$J$19,$J$18)</f>
        <v>#VALUE!</v>
      </c>
      <c r="K20" s="6" t="s">
        <v>53</v>
      </c>
      <c r="L20" s="6" t="e">
        <f>$J$20+($J$17-$L$17)*(($L$19-$J$20)/($L$18-$L$17))</f>
        <v>#VALUE!</v>
      </c>
    </row>
    <row r="21" spans="1:13" x14ac:dyDescent="0.25">
      <c r="A21" s="6">
        <v>1250</v>
      </c>
      <c r="B21" s="6">
        <v>228</v>
      </c>
      <c r="C21" s="6">
        <v>347</v>
      </c>
      <c r="D21" s="6">
        <v>420</v>
      </c>
      <c r="E21" s="6">
        <v>469</v>
      </c>
      <c r="F21" s="6">
        <v>516</v>
      </c>
      <c r="G21" s="6">
        <v>561</v>
      </c>
      <c r="I21" s="8"/>
    </row>
    <row r="22" spans="1:13" x14ac:dyDescent="0.25">
      <c r="A22" s="6">
        <v>1300</v>
      </c>
      <c r="B22" s="6">
        <v>237</v>
      </c>
      <c r="C22" s="6">
        <v>360</v>
      </c>
      <c r="D22" s="6">
        <v>435</v>
      </c>
      <c r="E22" s="6">
        <v>486</v>
      </c>
      <c r="F22" s="6">
        <v>535</v>
      </c>
      <c r="G22" s="6">
        <v>581</v>
      </c>
      <c r="I22" s="10"/>
    </row>
    <row r="23" spans="1:13" x14ac:dyDescent="0.25">
      <c r="A23" s="6">
        <v>1350</v>
      </c>
      <c r="B23" s="6">
        <v>245</v>
      </c>
      <c r="C23" s="6">
        <v>372</v>
      </c>
      <c r="D23" s="6">
        <v>450</v>
      </c>
      <c r="E23" s="6">
        <v>503</v>
      </c>
      <c r="F23" s="6">
        <v>553</v>
      </c>
      <c r="G23" s="6">
        <v>601</v>
      </c>
      <c r="J23" s="9"/>
      <c r="M23" s="15"/>
    </row>
    <row r="24" spans="1:13" x14ac:dyDescent="0.25">
      <c r="A24" s="6">
        <v>1400</v>
      </c>
      <c r="B24" s="6">
        <v>253</v>
      </c>
      <c r="C24" s="6">
        <v>385</v>
      </c>
      <c r="D24" s="6">
        <v>465</v>
      </c>
      <c r="E24" s="6">
        <v>519</v>
      </c>
      <c r="F24" s="6">
        <v>571</v>
      </c>
      <c r="G24" s="6">
        <v>621</v>
      </c>
      <c r="J24" s="7"/>
    </row>
    <row r="25" spans="1:13" x14ac:dyDescent="0.25">
      <c r="A25" s="6">
        <v>1450</v>
      </c>
      <c r="B25" s="6">
        <v>261</v>
      </c>
      <c r="C25" s="6">
        <v>397</v>
      </c>
      <c r="D25" s="6">
        <v>480</v>
      </c>
      <c r="E25" s="6">
        <v>536</v>
      </c>
      <c r="F25" s="6">
        <v>589</v>
      </c>
      <c r="G25" s="6">
        <v>641</v>
      </c>
      <c r="J25" s="7"/>
    </row>
    <row r="26" spans="1:13" x14ac:dyDescent="0.25">
      <c r="A26" s="6">
        <v>1500</v>
      </c>
      <c r="B26" s="6">
        <v>269</v>
      </c>
      <c r="C26" s="6">
        <v>410</v>
      </c>
      <c r="D26" s="6">
        <v>495</v>
      </c>
      <c r="E26" s="6">
        <v>552</v>
      </c>
      <c r="F26" s="6">
        <v>608</v>
      </c>
      <c r="G26" s="6">
        <v>661</v>
      </c>
      <c r="J26" s="7"/>
    </row>
    <row r="27" spans="1:13" x14ac:dyDescent="0.25">
      <c r="A27" s="6">
        <v>1550</v>
      </c>
      <c r="B27" s="6">
        <v>278</v>
      </c>
      <c r="C27" s="6">
        <v>422</v>
      </c>
      <c r="D27" s="6">
        <v>509</v>
      </c>
      <c r="E27" s="6">
        <v>569</v>
      </c>
      <c r="F27" s="6">
        <v>626</v>
      </c>
      <c r="G27" s="6">
        <v>680</v>
      </c>
      <c r="J27" s="7"/>
    </row>
    <row r="28" spans="1:13" x14ac:dyDescent="0.25">
      <c r="A28" s="6">
        <v>1600</v>
      </c>
      <c r="B28" s="6">
        <v>286</v>
      </c>
      <c r="C28" s="6">
        <v>434</v>
      </c>
      <c r="D28" s="6">
        <v>524</v>
      </c>
      <c r="E28" s="6">
        <v>585</v>
      </c>
      <c r="F28" s="6">
        <v>644</v>
      </c>
      <c r="G28" s="6">
        <v>700</v>
      </c>
      <c r="J28" s="7"/>
    </row>
    <row r="29" spans="1:13" x14ac:dyDescent="0.25">
      <c r="A29" s="6">
        <v>1650</v>
      </c>
      <c r="B29" s="6">
        <v>293</v>
      </c>
      <c r="C29" s="6">
        <v>446</v>
      </c>
      <c r="D29" s="6">
        <v>538</v>
      </c>
      <c r="E29" s="6">
        <v>601</v>
      </c>
      <c r="F29" s="6">
        <v>661</v>
      </c>
      <c r="G29" s="6">
        <v>718</v>
      </c>
      <c r="J29" s="7"/>
    </row>
    <row r="30" spans="1:13" x14ac:dyDescent="0.25">
      <c r="A30" s="6">
        <v>1700</v>
      </c>
      <c r="B30" s="6">
        <v>301</v>
      </c>
      <c r="C30" s="6">
        <v>457</v>
      </c>
      <c r="D30" s="6">
        <v>552</v>
      </c>
      <c r="E30" s="6">
        <v>616</v>
      </c>
      <c r="F30" s="6">
        <v>678</v>
      </c>
      <c r="G30" s="6">
        <v>737</v>
      </c>
      <c r="J30" s="7"/>
    </row>
    <row r="31" spans="1:13" x14ac:dyDescent="0.25">
      <c r="A31" s="6">
        <v>1750</v>
      </c>
      <c r="B31" s="6">
        <v>309</v>
      </c>
      <c r="C31" s="6">
        <v>469</v>
      </c>
      <c r="D31" s="6">
        <v>566</v>
      </c>
      <c r="E31" s="6">
        <v>632</v>
      </c>
      <c r="F31" s="6">
        <v>695</v>
      </c>
      <c r="G31" s="6">
        <v>756</v>
      </c>
    </row>
    <row r="32" spans="1:13" x14ac:dyDescent="0.25">
      <c r="A32" s="6">
        <v>1800</v>
      </c>
      <c r="B32" s="6">
        <v>316</v>
      </c>
      <c r="C32" s="6">
        <v>481</v>
      </c>
      <c r="D32" s="6">
        <v>579</v>
      </c>
      <c r="E32" s="6">
        <v>647</v>
      </c>
      <c r="F32" s="6">
        <v>712</v>
      </c>
      <c r="G32" s="6">
        <v>774</v>
      </c>
    </row>
    <row r="33" spans="1:7" x14ac:dyDescent="0.25">
      <c r="A33" s="6">
        <v>1850</v>
      </c>
      <c r="B33" s="6">
        <v>324</v>
      </c>
      <c r="C33" s="6">
        <v>492</v>
      </c>
      <c r="D33" s="6">
        <v>593</v>
      </c>
      <c r="E33" s="6">
        <v>663</v>
      </c>
      <c r="F33" s="6">
        <v>729</v>
      </c>
      <c r="G33" s="6">
        <v>792</v>
      </c>
    </row>
    <row r="34" spans="1:7" x14ac:dyDescent="0.25">
      <c r="A34" s="6">
        <v>1900</v>
      </c>
      <c r="B34" s="6">
        <v>331</v>
      </c>
      <c r="C34" s="6">
        <v>504</v>
      </c>
      <c r="D34" s="6">
        <v>607</v>
      </c>
      <c r="E34" s="6">
        <v>678</v>
      </c>
      <c r="F34" s="6">
        <v>746</v>
      </c>
      <c r="G34" s="6">
        <v>811</v>
      </c>
    </row>
    <row r="35" spans="1:7" x14ac:dyDescent="0.25">
      <c r="A35" s="6">
        <v>1950</v>
      </c>
      <c r="B35" s="6">
        <v>339</v>
      </c>
      <c r="C35" s="6">
        <v>515</v>
      </c>
      <c r="D35" s="6">
        <v>621</v>
      </c>
      <c r="E35" s="6">
        <v>693</v>
      </c>
      <c r="F35" s="6">
        <v>763</v>
      </c>
      <c r="G35" s="6">
        <v>829</v>
      </c>
    </row>
    <row r="36" spans="1:7" x14ac:dyDescent="0.25">
      <c r="A36" s="6">
        <v>2000</v>
      </c>
      <c r="B36" s="6">
        <v>347</v>
      </c>
      <c r="C36" s="6">
        <v>527</v>
      </c>
      <c r="D36" s="6">
        <v>635</v>
      </c>
      <c r="E36" s="6">
        <v>709</v>
      </c>
      <c r="F36" s="6">
        <v>780</v>
      </c>
      <c r="G36" s="6">
        <v>848</v>
      </c>
    </row>
    <row r="37" spans="1:7" x14ac:dyDescent="0.25">
      <c r="A37" s="6">
        <v>2050</v>
      </c>
      <c r="B37" s="6">
        <v>354</v>
      </c>
      <c r="C37" s="6">
        <v>538</v>
      </c>
      <c r="D37" s="6">
        <v>648</v>
      </c>
      <c r="E37" s="6">
        <v>724</v>
      </c>
      <c r="F37" s="6">
        <v>797</v>
      </c>
      <c r="G37" s="6">
        <v>866</v>
      </c>
    </row>
    <row r="38" spans="1:7" x14ac:dyDescent="0.25">
      <c r="A38" s="6">
        <v>2100</v>
      </c>
      <c r="B38" s="6">
        <v>362</v>
      </c>
      <c r="C38" s="6">
        <v>550</v>
      </c>
      <c r="D38" s="6">
        <v>662</v>
      </c>
      <c r="E38" s="6">
        <v>740</v>
      </c>
      <c r="F38" s="6">
        <v>814</v>
      </c>
      <c r="G38" s="6">
        <v>884</v>
      </c>
    </row>
    <row r="39" spans="1:7" x14ac:dyDescent="0.25">
      <c r="A39" s="6">
        <v>2150</v>
      </c>
      <c r="B39" s="6">
        <v>369</v>
      </c>
      <c r="C39" s="6">
        <v>561</v>
      </c>
      <c r="D39" s="6">
        <v>676</v>
      </c>
      <c r="E39" s="6">
        <v>755</v>
      </c>
      <c r="F39" s="6">
        <v>830</v>
      </c>
      <c r="G39" s="6">
        <v>903</v>
      </c>
    </row>
    <row r="40" spans="1:7" x14ac:dyDescent="0.25">
      <c r="A40" s="6">
        <v>2200</v>
      </c>
      <c r="B40" s="6">
        <v>377</v>
      </c>
      <c r="C40" s="6">
        <v>573</v>
      </c>
      <c r="D40" s="6">
        <v>690</v>
      </c>
      <c r="E40" s="6">
        <v>770</v>
      </c>
      <c r="F40" s="6">
        <v>847</v>
      </c>
      <c r="G40" s="6">
        <v>921</v>
      </c>
    </row>
    <row r="41" spans="1:7" x14ac:dyDescent="0.25">
      <c r="A41" s="6">
        <v>2250</v>
      </c>
      <c r="B41" s="6">
        <v>385</v>
      </c>
      <c r="C41" s="6">
        <v>584</v>
      </c>
      <c r="D41" s="6">
        <v>703</v>
      </c>
      <c r="E41" s="6">
        <v>786</v>
      </c>
      <c r="F41" s="6">
        <v>864</v>
      </c>
      <c r="G41" s="6">
        <v>940</v>
      </c>
    </row>
    <row r="42" spans="1:7" x14ac:dyDescent="0.25">
      <c r="A42" s="6">
        <v>2300</v>
      </c>
      <c r="B42" s="6">
        <v>392</v>
      </c>
      <c r="C42" s="6">
        <v>596</v>
      </c>
      <c r="D42" s="6">
        <v>717</v>
      </c>
      <c r="E42" s="6">
        <v>801</v>
      </c>
      <c r="F42" s="6">
        <v>881</v>
      </c>
      <c r="G42" s="6">
        <v>958</v>
      </c>
    </row>
    <row r="43" spans="1:7" x14ac:dyDescent="0.25">
      <c r="A43" s="6">
        <v>2350</v>
      </c>
      <c r="B43" s="6">
        <v>400</v>
      </c>
      <c r="C43" s="6">
        <v>607</v>
      </c>
      <c r="D43" s="6">
        <v>731</v>
      </c>
      <c r="E43" s="6">
        <v>817</v>
      </c>
      <c r="F43" s="6">
        <v>898</v>
      </c>
      <c r="G43" s="6">
        <v>976</v>
      </c>
    </row>
    <row r="44" spans="1:7" x14ac:dyDescent="0.25">
      <c r="A44" s="6">
        <v>2400</v>
      </c>
      <c r="B44" s="6">
        <v>407</v>
      </c>
      <c r="C44" s="6">
        <v>619</v>
      </c>
      <c r="D44" s="6">
        <v>745</v>
      </c>
      <c r="E44" s="6">
        <v>832</v>
      </c>
      <c r="F44" s="6">
        <v>915</v>
      </c>
      <c r="G44" s="6">
        <v>995</v>
      </c>
    </row>
    <row r="45" spans="1:7" x14ac:dyDescent="0.25">
      <c r="A45" s="6">
        <v>2450</v>
      </c>
      <c r="B45" s="6">
        <v>415</v>
      </c>
      <c r="C45" s="6">
        <v>630</v>
      </c>
      <c r="D45" s="6">
        <v>759</v>
      </c>
      <c r="E45" s="6">
        <v>847</v>
      </c>
      <c r="F45" s="6">
        <v>932</v>
      </c>
      <c r="G45" s="6">
        <v>1013</v>
      </c>
    </row>
    <row r="46" spans="1:7" x14ac:dyDescent="0.25">
      <c r="A46" s="6">
        <v>2500</v>
      </c>
      <c r="B46" s="6">
        <v>423</v>
      </c>
      <c r="C46" s="6">
        <v>642</v>
      </c>
      <c r="D46" s="6">
        <v>772</v>
      </c>
      <c r="E46" s="6">
        <v>863</v>
      </c>
      <c r="F46" s="6">
        <v>949</v>
      </c>
      <c r="G46" s="6">
        <v>1032</v>
      </c>
    </row>
    <row r="47" spans="1:7" x14ac:dyDescent="0.25">
      <c r="A47" s="6">
        <v>2550</v>
      </c>
      <c r="B47" s="6">
        <v>430</v>
      </c>
      <c r="C47" s="6">
        <v>653</v>
      </c>
      <c r="D47" s="6">
        <v>786</v>
      </c>
      <c r="E47" s="6">
        <v>878</v>
      </c>
      <c r="F47" s="6">
        <v>966</v>
      </c>
      <c r="G47" s="6">
        <v>1050</v>
      </c>
    </row>
    <row r="48" spans="1:7" x14ac:dyDescent="0.25">
      <c r="A48" s="6">
        <v>2600</v>
      </c>
      <c r="B48" s="6">
        <v>438</v>
      </c>
      <c r="C48" s="6">
        <v>665</v>
      </c>
      <c r="D48" s="6">
        <v>800</v>
      </c>
      <c r="E48" s="6">
        <v>894</v>
      </c>
      <c r="F48" s="6">
        <v>983</v>
      </c>
      <c r="G48" s="6">
        <v>1068</v>
      </c>
    </row>
    <row r="49" spans="1:7" x14ac:dyDescent="0.25">
      <c r="A49" s="6">
        <v>2650</v>
      </c>
      <c r="B49" s="6">
        <v>445</v>
      </c>
      <c r="C49" s="6">
        <v>676</v>
      </c>
      <c r="D49" s="6">
        <v>814</v>
      </c>
      <c r="E49" s="6">
        <v>909</v>
      </c>
      <c r="F49" s="6">
        <v>1000</v>
      </c>
      <c r="G49" s="6">
        <v>1087</v>
      </c>
    </row>
    <row r="50" spans="1:7" x14ac:dyDescent="0.25">
      <c r="A50" s="6">
        <v>2700</v>
      </c>
      <c r="B50" s="6">
        <v>453</v>
      </c>
      <c r="C50" s="6">
        <v>688</v>
      </c>
      <c r="D50" s="6">
        <v>828</v>
      </c>
      <c r="E50" s="6">
        <v>924</v>
      </c>
      <c r="F50" s="6">
        <v>1017</v>
      </c>
      <c r="G50" s="6">
        <v>1105</v>
      </c>
    </row>
    <row r="51" spans="1:7" x14ac:dyDescent="0.25">
      <c r="A51" s="6">
        <v>2750</v>
      </c>
      <c r="B51" s="6">
        <v>460</v>
      </c>
      <c r="C51" s="6">
        <v>699</v>
      </c>
      <c r="D51" s="6">
        <v>841</v>
      </c>
      <c r="E51" s="6">
        <v>940</v>
      </c>
      <c r="F51" s="6">
        <v>1034</v>
      </c>
      <c r="G51" s="6">
        <v>1124</v>
      </c>
    </row>
    <row r="52" spans="1:7" x14ac:dyDescent="0.25">
      <c r="A52" s="6">
        <v>2800</v>
      </c>
      <c r="B52" s="6">
        <v>468</v>
      </c>
      <c r="C52" s="6">
        <v>711</v>
      </c>
      <c r="D52" s="6">
        <v>855</v>
      </c>
      <c r="E52" s="6">
        <v>955</v>
      </c>
      <c r="F52" s="6">
        <v>1051</v>
      </c>
      <c r="G52" s="6">
        <v>1142</v>
      </c>
    </row>
    <row r="53" spans="1:7" x14ac:dyDescent="0.25">
      <c r="A53" s="6">
        <v>2850</v>
      </c>
      <c r="B53" s="6">
        <v>476</v>
      </c>
      <c r="C53" s="6">
        <v>722</v>
      </c>
      <c r="D53" s="6">
        <v>869</v>
      </c>
      <c r="E53" s="6">
        <v>971</v>
      </c>
      <c r="F53" s="6">
        <v>1068</v>
      </c>
      <c r="G53" s="6">
        <v>1160</v>
      </c>
    </row>
    <row r="54" spans="1:7" x14ac:dyDescent="0.25">
      <c r="A54" s="6">
        <v>2900</v>
      </c>
      <c r="B54" s="6">
        <v>483</v>
      </c>
      <c r="C54" s="6">
        <v>734</v>
      </c>
      <c r="D54" s="6">
        <v>883</v>
      </c>
      <c r="E54" s="6">
        <v>986</v>
      </c>
      <c r="F54" s="6">
        <v>1084</v>
      </c>
      <c r="G54" s="6">
        <v>1179</v>
      </c>
    </row>
    <row r="55" spans="1:7" x14ac:dyDescent="0.25">
      <c r="A55" s="6">
        <v>2950</v>
      </c>
      <c r="B55" s="6">
        <v>491</v>
      </c>
      <c r="C55" s="6">
        <v>745</v>
      </c>
      <c r="D55" s="6">
        <v>896</v>
      </c>
      <c r="E55" s="6">
        <v>1001</v>
      </c>
      <c r="F55" s="6">
        <v>1101</v>
      </c>
      <c r="G55" s="6">
        <v>1197</v>
      </c>
    </row>
    <row r="56" spans="1:7" x14ac:dyDescent="0.25">
      <c r="A56" s="6">
        <v>3000</v>
      </c>
      <c r="B56" s="6">
        <v>498</v>
      </c>
      <c r="C56" s="6">
        <v>757</v>
      </c>
      <c r="D56" s="6">
        <v>910</v>
      </c>
      <c r="E56" s="6">
        <v>1017</v>
      </c>
      <c r="F56" s="6">
        <v>1118</v>
      </c>
      <c r="G56" s="6">
        <v>1216</v>
      </c>
    </row>
    <row r="57" spans="1:7" x14ac:dyDescent="0.25">
      <c r="A57" s="6">
        <v>3050</v>
      </c>
      <c r="B57" s="6">
        <v>506</v>
      </c>
      <c r="C57" s="6">
        <v>768</v>
      </c>
      <c r="D57" s="6">
        <v>924</v>
      </c>
      <c r="E57" s="6">
        <v>1032</v>
      </c>
      <c r="F57" s="6">
        <v>1135</v>
      </c>
      <c r="G57" s="6">
        <v>1234</v>
      </c>
    </row>
    <row r="58" spans="1:7" x14ac:dyDescent="0.25">
      <c r="A58" s="6">
        <v>3100</v>
      </c>
      <c r="B58" s="6">
        <v>514</v>
      </c>
      <c r="C58" s="6">
        <v>780</v>
      </c>
      <c r="D58" s="6">
        <v>938</v>
      </c>
      <c r="E58" s="6">
        <v>1047</v>
      </c>
      <c r="F58" s="6">
        <v>1152</v>
      </c>
      <c r="G58" s="6">
        <v>1252</v>
      </c>
    </row>
    <row r="59" spans="1:7" x14ac:dyDescent="0.25">
      <c r="A59" s="6">
        <v>3150</v>
      </c>
      <c r="B59" s="6">
        <v>521</v>
      </c>
      <c r="C59" s="6">
        <v>791</v>
      </c>
      <c r="D59" s="6">
        <v>952</v>
      </c>
      <c r="E59" s="6">
        <v>1063</v>
      </c>
      <c r="F59" s="6">
        <v>1169</v>
      </c>
      <c r="G59" s="6">
        <v>1271</v>
      </c>
    </row>
    <row r="60" spans="1:7" x14ac:dyDescent="0.25">
      <c r="A60" s="6">
        <v>3200</v>
      </c>
      <c r="B60" s="6">
        <v>529</v>
      </c>
      <c r="C60" s="6">
        <v>803</v>
      </c>
      <c r="D60" s="6">
        <v>965</v>
      </c>
      <c r="E60" s="6">
        <v>1078</v>
      </c>
      <c r="F60" s="6">
        <v>1186</v>
      </c>
      <c r="G60" s="6">
        <v>1289</v>
      </c>
    </row>
    <row r="61" spans="1:7" x14ac:dyDescent="0.25">
      <c r="A61" s="6">
        <v>3250</v>
      </c>
      <c r="B61" s="6">
        <v>536</v>
      </c>
      <c r="C61" s="6">
        <v>814</v>
      </c>
      <c r="D61" s="6">
        <v>979</v>
      </c>
      <c r="E61" s="6">
        <v>1094</v>
      </c>
      <c r="F61" s="6">
        <v>1203</v>
      </c>
      <c r="G61" s="6">
        <v>1308</v>
      </c>
    </row>
    <row r="62" spans="1:7" x14ac:dyDescent="0.25">
      <c r="A62" s="6">
        <v>3300</v>
      </c>
      <c r="B62" s="6">
        <v>544</v>
      </c>
      <c r="C62" s="6">
        <v>826</v>
      </c>
      <c r="D62" s="6">
        <v>993</v>
      </c>
      <c r="E62" s="6">
        <v>1109</v>
      </c>
      <c r="F62" s="6">
        <v>1220</v>
      </c>
      <c r="G62" s="6">
        <v>1326</v>
      </c>
    </row>
    <row r="63" spans="1:7" x14ac:dyDescent="0.25">
      <c r="A63" s="6">
        <v>3350</v>
      </c>
      <c r="B63" s="6">
        <v>551</v>
      </c>
      <c r="C63" s="6">
        <v>837</v>
      </c>
      <c r="D63" s="6">
        <v>1006</v>
      </c>
      <c r="E63" s="6">
        <v>1123</v>
      </c>
      <c r="F63" s="6">
        <v>1236</v>
      </c>
      <c r="G63" s="6">
        <v>1343</v>
      </c>
    </row>
    <row r="64" spans="1:7" x14ac:dyDescent="0.25">
      <c r="A64" s="6">
        <v>3400</v>
      </c>
      <c r="B64" s="6">
        <v>559</v>
      </c>
      <c r="C64" s="6">
        <v>848</v>
      </c>
      <c r="D64" s="6">
        <v>1019</v>
      </c>
      <c r="E64" s="6">
        <v>1138</v>
      </c>
      <c r="F64" s="6">
        <v>1252</v>
      </c>
      <c r="G64" s="6">
        <v>1361</v>
      </c>
    </row>
    <row r="65" spans="1:7" x14ac:dyDescent="0.25">
      <c r="A65" s="6">
        <v>3450</v>
      </c>
      <c r="B65" s="6">
        <v>566</v>
      </c>
      <c r="C65" s="6">
        <v>859</v>
      </c>
      <c r="D65" s="6">
        <v>1032</v>
      </c>
      <c r="E65" s="6">
        <v>1152</v>
      </c>
      <c r="F65" s="6">
        <v>1268</v>
      </c>
      <c r="G65" s="6">
        <v>1378</v>
      </c>
    </row>
    <row r="66" spans="1:7" x14ac:dyDescent="0.25">
      <c r="A66" s="6">
        <v>3500</v>
      </c>
      <c r="B66" s="6">
        <v>574</v>
      </c>
      <c r="C66" s="6">
        <v>870</v>
      </c>
      <c r="D66" s="6">
        <v>1045</v>
      </c>
      <c r="E66" s="6">
        <v>1167</v>
      </c>
      <c r="F66" s="6">
        <v>1283</v>
      </c>
      <c r="G66" s="6">
        <v>1395</v>
      </c>
    </row>
    <row r="67" spans="1:7" x14ac:dyDescent="0.25">
      <c r="A67" s="6">
        <v>3550</v>
      </c>
      <c r="B67" s="6">
        <v>581</v>
      </c>
      <c r="C67" s="6">
        <v>881</v>
      </c>
      <c r="D67" s="6">
        <v>1057</v>
      </c>
      <c r="E67" s="6">
        <v>1181</v>
      </c>
      <c r="F67" s="6">
        <v>1299</v>
      </c>
      <c r="G67" s="6">
        <v>1412</v>
      </c>
    </row>
    <row r="68" spans="1:7" x14ac:dyDescent="0.25">
      <c r="A68" s="6">
        <v>3600</v>
      </c>
      <c r="B68" s="6">
        <v>588</v>
      </c>
      <c r="C68" s="6">
        <v>892</v>
      </c>
      <c r="D68" s="6">
        <v>1070</v>
      </c>
      <c r="E68" s="6">
        <v>1196</v>
      </c>
      <c r="F68" s="6">
        <v>1315</v>
      </c>
      <c r="G68" s="6">
        <v>1430</v>
      </c>
    </row>
    <row r="69" spans="1:7" x14ac:dyDescent="0.25">
      <c r="A69" s="6">
        <v>3650</v>
      </c>
      <c r="B69" s="6">
        <v>596</v>
      </c>
      <c r="C69" s="6">
        <v>903</v>
      </c>
      <c r="D69" s="6">
        <v>1083</v>
      </c>
      <c r="E69" s="6">
        <v>1210</v>
      </c>
      <c r="F69" s="6">
        <v>1331</v>
      </c>
      <c r="G69" s="6">
        <v>1447</v>
      </c>
    </row>
    <row r="70" spans="1:7" x14ac:dyDescent="0.25">
      <c r="A70" s="6">
        <v>3700</v>
      </c>
      <c r="B70" s="6">
        <v>603</v>
      </c>
      <c r="C70" s="6">
        <v>914</v>
      </c>
      <c r="D70" s="6">
        <v>1096</v>
      </c>
      <c r="E70" s="6">
        <v>1224</v>
      </c>
      <c r="F70" s="6">
        <v>1347</v>
      </c>
      <c r="G70" s="6">
        <v>1464</v>
      </c>
    </row>
    <row r="71" spans="1:7" x14ac:dyDescent="0.25">
      <c r="A71" s="6">
        <v>3750</v>
      </c>
      <c r="B71" s="6">
        <v>611</v>
      </c>
      <c r="C71" s="6">
        <v>925</v>
      </c>
      <c r="D71" s="6">
        <v>1109</v>
      </c>
      <c r="E71" s="6">
        <v>1239</v>
      </c>
      <c r="F71" s="6">
        <v>1363</v>
      </c>
      <c r="G71" s="6">
        <v>1481</v>
      </c>
    </row>
    <row r="72" spans="1:7" x14ac:dyDescent="0.25">
      <c r="A72" s="6">
        <v>3800</v>
      </c>
      <c r="B72" s="6">
        <v>618</v>
      </c>
      <c r="C72" s="6">
        <v>936</v>
      </c>
      <c r="D72" s="6">
        <v>1122</v>
      </c>
      <c r="E72" s="6">
        <v>1253</v>
      </c>
      <c r="F72" s="6">
        <v>1379</v>
      </c>
      <c r="G72" s="6">
        <v>1499</v>
      </c>
    </row>
    <row r="73" spans="1:7" x14ac:dyDescent="0.25">
      <c r="A73" s="6">
        <v>3850</v>
      </c>
      <c r="B73" s="6">
        <v>626</v>
      </c>
      <c r="C73" s="6">
        <v>947</v>
      </c>
      <c r="D73" s="6">
        <v>1135</v>
      </c>
      <c r="E73" s="6">
        <v>1268</v>
      </c>
      <c r="F73" s="6">
        <v>1395</v>
      </c>
      <c r="G73" s="6">
        <v>1516</v>
      </c>
    </row>
    <row r="74" spans="1:7" x14ac:dyDescent="0.25">
      <c r="A74" s="6">
        <v>3900</v>
      </c>
      <c r="B74" s="6">
        <v>632</v>
      </c>
      <c r="C74" s="6">
        <v>956</v>
      </c>
      <c r="D74" s="6">
        <v>1146</v>
      </c>
      <c r="E74" s="6">
        <v>1280</v>
      </c>
      <c r="F74" s="6">
        <v>1408</v>
      </c>
      <c r="G74" s="6">
        <v>1531</v>
      </c>
    </row>
    <row r="75" spans="1:7" x14ac:dyDescent="0.25">
      <c r="A75" s="6">
        <v>3950</v>
      </c>
      <c r="B75" s="6">
        <v>638</v>
      </c>
      <c r="C75" s="6">
        <v>966</v>
      </c>
      <c r="D75" s="6">
        <v>1157</v>
      </c>
      <c r="E75" s="6">
        <v>1293</v>
      </c>
      <c r="F75" s="6">
        <v>1422</v>
      </c>
      <c r="G75" s="6">
        <v>1546</v>
      </c>
    </row>
    <row r="76" spans="1:7" x14ac:dyDescent="0.25">
      <c r="A76" s="6">
        <v>4000</v>
      </c>
      <c r="B76" s="6">
        <v>645</v>
      </c>
      <c r="C76" s="6">
        <v>975</v>
      </c>
      <c r="D76" s="6">
        <v>1168</v>
      </c>
      <c r="E76" s="6">
        <v>1305</v>
      </c>
      <c r="F76" s="6">
        <v>1436</v>
      </c>
      <c r="G76" s="6">
        <v>1561</v>
      </c>
    </row>
    <row r="77" spans="1:7" x14ac:dyDescent="0.25">
      <c r="A77" s="6">
        <v>4050</v>
      </c>
      <c r="B77" s="6">
        <v>651</v>
      </c>
      <c r="C77" s="6">
        <v>985</v>
      </c>
      <c r="D77" s="6">
        <v>1180</v>
      </c>
      <c r="E77" s="6">
        <v>1318</v>
      </c>
      <c r="F77" s="6">
        <v>1449</v>
      </c>
      <c r="G77" s="6">
        <v>1575</v>
      </c>
    </row>
    <row r="78" spans="1:7" x14ac:dyDescent="0.25">
      <c r="A78" s="6">
        <v>4100</v>
      </c>
      <c r="B78" s="6">
        <v>658</v>
      </c>
      <c r="C78" s="6">
        <v>994</v>
      </c>
      <c r="D78" s="6">
        <v>1191</v>
      </c>
      <c r="E78" s="6">
        <v>1330</v>
      </c>
      <c r="F78" s="6">
        <v>1463</v>
      </c>
      <c r="G78" s="6">
        <v>1590</v>
      </c>
    </row>
    <row r="79" spans="1:7" x14ac:dyDescent="0.25">
      <c r="A79" s="6">
        <v>4150</v>
      </c>
      <c r="B79" s="6">
        <v>664</v>
      </c>
      <c r="C79" s="6">
        <v>1004</v>
      </c>
      <c r="D79" s="6">
        <v>1202</v>
      </c>
      <c r="E79" s="6">
        <v>1342</v>
      </c>
      <c r="F79" s="6">
        <v>1477</v>
      </c>
      <c r="G79" s="6">
        <v>1605</v>
      </c>
    </row>
    <row r="80" spans="1:7" x14ac:dyDescent="0.25">
      <c r="A80" s="6">
        <v>4200</v>
      </c>
      <c r="B80" s="6">
        <v>670</v>
      </c>
      <c r="C80" s="6">
        <v>1013</v>
      </c>
      <c r="D80" s="6">
        <v>1213</v>
      </c>
      <c r="E80" s="6">
        <v>1355</v>
      </c>
      <c r="F80" s="6">
        <v>1490</v>
      </c>
      <c r="G80" s="6">
        <v>1620</v>
      </c>
    </row>
    <row r="81" spans="1:7" x14ac:dyDescent="0.25">
      <c r="A81" s="6">
        <v>4250</v>
      </c>
      <c r="B81" s="6">
        <v>677</v>
      </c>
      <c r="C81" s="6">
        <v>1023</v>
      </c>
      <c r="D81" s="6">
        <v>1224</v>
      </c>
      <c r="E81" s="6">
        <v>1367</v>
      </c>
      <c r="F81" s="6">
        <v>1504</v>
      </c>
      <c r="G81" s="6">
        <v>1635</v>
      </c>
    </row>
    <row r="82" spans="1:7" x14ac:dyDescent="0.25">
      <c r="A82" s="6">
        <v>4300</v>
      </c>
      <c r="B82" s="6">
        <v>682</v>
      </c>
      <c r="C82" s="6">
        <v>1030</v>
      </c>
      <c r="D82" s="6">
        <v>1233</v>
      </c>
      <c r="E82" s="6">
        <v>1377</v>
      </c>
      <c r="F82" s="6">
        <v>1515</v>
      </c>
      <c r="G82" s="6">
        <v>1647</v>
      </c>
    </row>
    <row r="83" spans="1:7" x14ac:dyDescent="0.25">
      <c r="A83" s="6">
        <v>4350</v>
      </c>
      <c r="B83" s="6">
        <v>687</v>
      </c>
      <c r="C83" s="6">
        <v>1038</v>
      </c>
      <c r="D83" s="6">
        <v>1242</v>
      </c>
      <c r="E83" s="6">
        <v>1387</v>
      </c>
      <c r="F83" s="6">
        <v>1526</v>
      </c>
      <c r="G83" s="6">
        <v>1658</v>
      </c>
    </row>
    <row r="84" spans="1:7" x14ac:dyDescent="0.25">
      <c r="A84" s="6">
        <v>4400</v>
      </c>
      <c r="B84" s="6">
        <v>693</v>
      </c>
      <c r="C84" s="6">
        <v>1046</v>
      </c>
      <c r="D84" s="6">
        <v>1251</v>
      </c>
      <c r="E84" s="6">
        <v>1397</v>
      </c>
      <c r="F84" s="6">
        <v>1537</v>
      </c>
      <c r="G84" s="6">
        <v>1670</v>
      </c>
    </row>
    <row r="85" spans="1:7" x14ac:dyDescent="0.25">
      <c r="A85" s="6">
        <v>4450</v>
      </c>
      <c r="B85" s="6">
        <v>698</v>
      </c>
      <c r="C85" s="6">
        <v>1054</v>
      </c>
      <c r="D85" s="6">
        <v>1260</v>
      </c>
      <c r="E85" s="6">
        <v>1407</v>
      </c>
      <c r="F85" s="6">
        <v>1548</v>
      </c>
      <c r="G85" s="6">
        <v>1682</v>
      </c>
    </row>
    <row r="86" spans="1:7" x14ac:dyDescent="0.25">
      <c r="A86" s="6">
        <v>4500</v>
      </c>
      <c r="B86" s="6">
        <v>704</v>
      </c>
      <c r="C86" s="6">
        <v>1062</v>
      </c>
      <c r="D86" s="6">
        <v>1268</v>
      </c>
      <c r="E86" s="6">
        <v>1417</v>
      </c>
      <c r="F86" s="6">
        <v>1559</v>
      </c>
      <c r="G86" s="6">
        <v>1694</v>
      </c>
    </row>
    <row r="87" spans="1:7" x14ac:dyDescent="0.25">
      <c r="A87" s="6">
        <v>4550</v>
      </c>
      <c r="B87" s="6">
        <v>709</v>
      </c>
      <c r="C87" s="6">
        <v>1069</v>
      </c>
      <c r="D87" s="6">
        <v>1277</v>
      </c>
      <c r="E87" s="6">
        <v>1427</v>
      </c>
      <c r="F87" s="6">
        <v>1569</v>
      </c>
      <c r="G87" s="6">
        <v>1706</v>
      </c>
    </row>
    <row r="88" spans="1:7" x14ac:dyDescent="0.25">
      <c r="A88" s="6">
        <v>4600</v>
      </c>
      <c r="B88" s="6">
        <v>714</v>
      </c>
      <c r="C88" s="6">
        <v>1077</v>
      </c>
      <c r="D88" s="6">
        <v>1286</v>
      </c>
      <c r="E88" s="6">
        <v>1437</v>
      </c>
      <c r="F88" s="6">
        <v>1580</v>
      </c>
      <c r="G88" s="6">
        <v>1718</v>
      </c>
    </row>
    <row r="89" spans="1:7" x14ac:dyDescent="0.25">
      <c r="A89" s="6">
        <v>4650</v>
      </c>
      <c r="B89" s="6">
        <v>720</v>
      </c>
      <c r="C89" s="6">
        <v>1085</v>
      </c>
      <c r="D89" s="6">
        <v>1295</v>
      </c>
      <c r="E89" s="6">
        <v>1447</v>
      </c>
      <c r="F89" s="6">
        <v>1591</v>
      </c>
      <c r="G89" s="6">
        <v>1730</v>
      </c>
    </row>
    <row r="90" spans="1:7" x14ac:dyDescent="0.25">
      <c r="A90" s="6">
        <v>4700</v>
      </c>
      <c r="B90" s="6">
        <v>725</v>
      </c>
      <c r="C90" s="6">
        <v>1093</v>
      </c>
      <c r="D90" s="6">
        <v>1304</v>
      </c>
      <c r="E90" s="6">
        <v>1457</v>
      </c>
      <c r="F90" s="6">
        <v>1602</v>
      </c>
      <c r="G90" s="6">
        <v>1742</v>
      </c>
    </row>
    <row r="91" spans="1:7" x14ac:dyDescent="0.25">
      <c r="A91" s="6">
        <v>4750</v>
      </c>
      <c r="B91" s="6">
        <v>731</v>
      </c>
      <c r="C91" s="6">
        <v>1100</v>
      </c>
      <c r="D91" s="6">
        <v>1313</v>
      </c>
      <c r="E91" s="6">
        <v>1466</v>
      </c>
      <c r="F91" s="6">
        <v>1613</v>
      </c>
      <c r="G91" s="6">
        <v>1753</v>
      </c>
    </row>
    <row r="92" spans="1:7" x14ac:dyDescent="0.25">
      <c r="A92" s="6">
        <v>4800</v>
      </c>
      <c r="B92" s="6">
        <v>736</v>
      </c>
      <c r="C92" s="6">
        <v>1108</v>
      </c>
      <c r="D92" s="6">
        <v>1322</v>
      </c>
      <c r="E92" s="6">
        <v>1476</v>
      </c>
      <c r="F92" s="6">
        <v>1624</v>
      </c>
      <c r="G92" s="6">
        <v>1765</v>
      </c>
    </row>
    <row r="93" spans="1:7" x14ac:dyDescent="0.25">
      <c r="A93" s="6">
        <v>4850</v>
      </c>
      <c r="B93" s="6">
        <v>741</v>
      </c>
      <c r="C93" s="6">
        <v>1116</v>
      </c>
      <c r="D93" s="6">
        <v>1331</v>
      </c>
      <c r="E93" s="6">
        <v>1486</v>
      </c>
      <c r="F93" s="6">
        <v>1635</v>
      </c>
      <c r="G93" s="6">
        <v>1777</v>
      </c>
    </row>
    <row r="94" spans="1:7" x14ac:dyDescent="0.25">
      <c r="A94" s="6">
        <v>4900</v>
      </c>
      <c r="B94" s="6">
        <v>747</v>
      </c>
      <c r="C94" s="6">
        <v>1124</v>
      </c>
      <c r="D94" s="6">
        <v>1339</v>
      </c>
      <c r="E94" s="6">
        <v>1496</v>
      </c>
      <c r="F94" s="6">
        <v>1646</v>
      </c>
      <c r="G94" s="6">
        <v>1789</v>
      </c>
    </row>
    <row r="95" spans="1:7" x14ac:dyDescent="0.25">
      <c r="A95" s="6">
        <v>4950</v>
      </c>
      <c r="B95" s="6">
        <v>752</v>
      </c>
      <c r="C95" s="6">
        <v>1131</v>
      </c>
      <c r="D95" s="6">
        <v>1348</v>
      </c>
      <c r="E95" s="6">
        <v>1506</v>
      </c>
      <c r="F95" s="6">
        <v>1656</v>
      </c>
      <c r="G95" s="6">
        <v>1800</v>
      </c>
    </row>
    <row r="96" spans="1:7" x14ac:dyDescent="0.25">
      <c r="A96" s="6">
        <v>5000</v>
      </c>
      <c r="B96" s="6">
        <v>755</v>
      </c>
      <c r="C96" s="6">
        <v>1136</v>
      </c>
      <c r="D96" s="6">
        <v>1353</v>
      </c>
      <c r="E96" s="6">
        <v>1511</v>
      </c>
      <c r="F96" s="6">
        <v>1662</v>
      </c>
      <c r="G96" s="6">
        <v>1807</v>
      </c>
    </row>
    <row r="97" spans="1:7" x14ac:dyDescent="0.25">
      <c r="A97" s="6">
        <v>5050</v>
      </c>
      <c r="B97" s="6">
        <v>759</v>
      </c>
      <c r="C97" s="6">
        <v>1141</v>
      </c>
      <c r="D97" s="6">
        <v>1358</v>
      </c>
      <c r="E97" s="6">
        <v>1516</v>
      </c>
      <c r="F97" s="6">
        <v>1668</v>
      </c>
      <c r="G97" s="6">
        <v>1813</v>
      </c>
    </row>
    <row r="98" spans="1:7" x14ac:dyDescent="0.25">
      <c r="A98" s="6">
        <v>5100</v>
      </c>
      <c r="B98" s="6">
        <v>762</v>
      </c>
      <c r="C98" s="6">
        <v>1145</v>
      </c>
      <c r="D98" s="6">
        <v>1362</v>
      </c>
      <c r="E98" s="6">
        <v>1522</v>
      </c>
      <c r="F98" s="6">
        <v>1674</v>
      </c>
      <c r="G98" s="6">
        <v>1820</v>
      </c>
    </row>
    <row r="99" spans="1:7" x14ac:dyDescent="0.25">
      <c r="A99" s="6">
        <v>5150</v>
      </c>
      <c r="B99" s="6">
        <v>766</v>
      </c>
      <c r="C99" s="6">
        <v>1150</v>
      </c>
      <c r="D99" s="6">
        <v>1367</v>
      </c>
      <c r="E99" s="6">
        <v>1527</v>
      </c>
      <c r="F99" s="6">
        <v>1680</v>
      </c>
      <c r="G99" s="6">
        <v>1826</v>
      </c>
    </row>
    <row r="100" spans="1:7" x14ac:dyDescent="0.25">
      <c r="A100" s="6">
        <v>5200</v>
      </c>
      <c r="B100" s="6">
        <v>769</v>
      </c>
      <c r="C100" s="6">
        <v>1155</v>
      </c>
      <c r="D100" s="6">
        <v>1372</v>
      </c>
      <c r="E100" s="6">
        <v>1533</v>
      </c>
      <c r="F100" s="6">
        <v>1686</v>
      </c>
      <c r="G100" s="6">
        <v>1833</v>
      </c>
    </row>
    <row r="101" spans="1:7" x14ac:dyDescent="0.25">
      <c r="A101" s="6">
        <v>5250</v>
      </c>
      <c r="B101" s="6">
        <v>773</v>
      </c>
      <c r="C101" s="6">
        <v>1159</v>
      </c>
      <c r="D101" s="6">
        <v>1377</v>
      </c>
      <c r="E101" s="6">
        <v>1538</v>
      </c>
      <c r="F101" s="6">
        <v>1692</v>
      </c>
      <c r="G101" s="6">
        <v>1839</v>
      </c>
    </row>
    <row r="102" spans="1:7" x14ac:dyDescent="0.25">
      <c r="A102" s="6">
        <v>5300</v>
      </c>
      <c r="B102" s="6">
        <v>776</v>
      </c>
      <c r="C102" s="6">
        <v>1164</v>
      </c>
      <c r="D102" s="6">
        <v>1382</v>
      </c>
      <c r="E102" s="6">
        <v>1544</v>
      </c>
      <c r="F102" s="6">
        <v>1698</v>
      </c>
      <c r="G102" s="6">
        <v>1846</v>
      </c>
    </row>
    <row r="103" spans="1:7" x14ac:dyDescent="0.25">
      <c r="A103" s="6">
        <v>5350</v>
      </c>
      <c r="B103" s="6">
        <v>780</v>
      </c>
      <c r="C103" s="6">
        <v>1169</v>
      </c>
      <c r="D103" s="6">
        <v>1387</v>
      </c>
      <c r="E103" s="6">
        <v>1549</v>
      </c>
      <c r="F103" s="6">
        <v>1704</v>
      </c>
      <c r="G103" s="6">
        <v>1852</v>
      </c>
    </row>
    <row r="104" spans="1:7" x14ac:dyDescent="0.25">
      <c r="A104" s="6">
        <v>5400</v>
      </c>
      <c r="B104" s="6">
        <v>783</v>
      </c>
      <c r="C104" s="6">
        <v>1173</v>
      </c>
      <c r="D104" s="6">
        <v>1392</v>
      </c>
      <c r="E104" s="6">
        <v>1554</v>
      </c>
      <c r="F104" s="6">
        <v>1710</v>
      </c>
      <c r="G104" s="6">
        <v>1859</v>
      </c>
    </row>
    <row r="105" spans="1:7" x14ac:dyDescent="0.25">
      <c r="A105" s="6">
        <v>5450</v>
      </c>
      <c r="B105" s="6">
        <v>787</v>
      </c>
      <c r="C105" s="6">
        <v>1178</v>
      </c>
      <c r="D105" s="6">
        <v>1397</v>
      </c>
      <c r="E105" s="6">
        <v>1560</v>
      </c>
      <c r="F105" s="6">
        <v>1716</v>
      </c>
      <c r="G105" s="6">
        <v>1865</v>
      </c>
    </row>
    <row r="106" spans="1:7" x14ac:dyDescent="0.25">
      <c r="A106" s="6">
        <v>5500</v>
      </c>
      <c r="B106" s="6">
        <v>790</v>
      </c>
      <c r="C106" s="6">
        <v>1183</v>
      </c>
      <c r="D106" s="6">
        <v>1401</v>
      </c>
      <c r="E106" s="6">
        <v>1565</v>
      </c>
      <c r="F106" s="6">
        <v>1722</v>
      </c>
      <c r="G106" s="6">
        <v>1872</v>
      </c>
    </row>
    <row r="107" spans="1:7" x14ac:dyDescent="0.25">
      <c r="A107" s="6">
        <v>5550</v>
      </c>
      <c r="B107" s="6">
        <v>794</v>
      </c>
      <c r="C107" s="6">
        <v>1187</v>
      </c>
      <c r="D107" s="6">
        <v>1406</v>
      </c>
      <c r="E107" s="6">
        <v>1571</v>
      </c>
      <c r="F107" s="6">
        <v>1728</v>
      </c>
      <c r="G107" s="6">
        <v>1878</v>
      </c>
    </row>
    <row r="108" spans="1:7" x14ac:dyDescent="0.25">
      <c r="A108" s="6">
        <v>5600</v>
      </c>
      <c r="B108" s="6">
        <v>797</v>
      </c>
      <c r="C108" s="6">
        <v>1192</v>
      </c>
      <c r="D108" s="6">
        <v>1411</v>
      </c>
      <c r="E108" s="6">
        <v>1576</v>
      </c>
      <c r="F108" s="6">
        <v>1734</v>
      </c>
      <c r="G108" s="6">
        <v>1885</v>
      </c>
    </row>
    <row r="109" spans="1:7" x14ac:dyDescent="0.25">
      <c r="A109" s="6">
        <v>5650</v>
      </c>
      <c r="B109" s="6">
        <v>800</v>
      </c>
      <c r="C109" s="6">
        <v>1196</v>
      </c>
      <c r="D109" s="6">
        <v>1416</v>
      </c>
      <c r="E109" s="6">
        <v>1582</v>
      </c>
      <c r="F109" s="6">
        <v>1740</v>
      </c>
      <c r="G109" s="6">
        <v>1891</v>
      </c>
    </row>
    <row r="110" spans="1:7" x14ac:dyDescent="0.25">
      <c r="A110" s="6">
        <v>5700</v>
      </c>
      <c r="B110" s="6">
        <v>803</v>
      </c>
      <c r="C110" s="6">
        <v>1201</v>
      </c>
      <c r="D110" s="6">
        <v>1421</v>
      </c>
      <c r="E110" s="6">
        <v>1587</v>
      </c>
      <c r="F110" s="6">
        <v>1746</v>
      </c>
      <c r="G110" s="6">
        <v>1897</v>
      </c>
    </row>
    <row r="111" spans="1:7" x14ac:dyDescent="0.25">
      <c r="A111" s="6">
        <v>5750</v>
      </c>
      <c r="B111" s="6">
        <v>806</v>
      </c>
      <c r="C111" s="6">
        <v>1205</v>
      </c>
      <c r="D111" s="6">
        <v>1425</v>
      </c>
      <c r="E111" s="6">
        <v>1592</v>
      </c>
      <c r="F111" s="6">
        <v>1751</v>
      </c>
      <c r="G111" s="6">
        <v>1904</v>
      </c>
    </row>
    <row r="112" spans="1:7" x14ac:dyDescent="0.25">
      <c r="A112" s="6">
        <v>5800</v>
      </c>
      <c r="B112" s="6">
        <v>809</v>
      </c>
      <c r="C112" s="6">
        <v>1209</v>
      </c>
      <c r="D112" s="6">
        <v>1430</v>
      </c>
      <c r="E112" s="6">
        <v>1598</v>
      </c>
      <c r="F112" s="6">
        <v>1757</v>
      </c>
      <c r="G112" s="6">
        <v>1910</v>
      </c>
    </row>
    <row r="113" spans="1:7" x14ac:dyDescent="0.25">
      <c r="A113" s="6">
        <v>5850</v>
      </c>
      <c r="B113" s="6">
        <v>812</v>
      </c>
      <c r="C113" s="6">
        <v>1213</v>
      </c>
      <c r="D113" s="6">
        <v>1435</v>
      </c>
      <c r="E113" s="6">
        <v>1603</v>
      </c>
      <c r="F113" s="6">
        <v>1763</v>
      </c>
      <c r="G113" s="6">
        <v>1917</v>
      </c>
    </row>
    <row r="114" spans="1:7" x14ac:dyDescent="0.25">
      <c r="A114" s="6">
        <v>5900</v>
      </c>
      <c r="B114" s="6">
        <v>815</v>
      </c>
      <c r="C114" s="6">
        <v>1217</v>
      </c>
      <c r="D114" s="6">
        <v>1440</v>
      </c>
      <c r="E114" s="6">
        <v>1608</v>
      </c>
      <c r="F114" s="6">
        <v>1769</v>
      </c>
      <c r="G114" s="6">
        <v>1923</v>
      </c>
    </row>
    <row r="115" spans="1:7" x14ac:dyDescent="0.25">
      <c r="A115" s="6">
        <v>5950</v>
      </c>
      <c r="B115" s="6">
        <v>818</v>
      </c>
      <c r="C115" s="6">
        <v>1221</v>
      </c>
      <c r="D115" s="6">
        <v>1444</v>
      </c>
      <c r="E115" s="6">
        <v>1613</v>
      </c>
      <c r="F115" s="6">
        <v>1775</v>
      </c>
      <c r="G115" s="6">
        <v>1929</v>
      </c>
    </row>
    <row r="116" spans="1:7" x14ac:dyDescent="0.25">
      <c r="A116" s="6">
        <v>6000</v>
      </c>
      <c r="B116" s="6">
        <v>821</v>
      </c>
      <c r="C116" s="6">
        <v>1226</v>
      </c>
      <c r="D116" s="6">
        <v>1449</v>
      </c>
      <c r="E116" s="6">
        <v>1619</v>
      </c>
      <c r="F116" s="6">
        <v>1781</v>
      </c>
      <c r="G116" s="6">
        <v>1936</v>
      </c>
    </row>
    <row r="117" spans="1:7" x14ac:dyDescent="0.25">
      <c r="A117" s="6">
        <v>6050</v>
      </c>
      <c r="B117" s="6">
        <v>823</v>
      </c>
      <c r="C117" s="6">
        <v>1230</v>
      </c>
      <c r="D117" s="6">
        <v>1454</v>
      </c>
      <c r="E117" s="6">
        <v>1624</v>
      </c>
      <c r="F117" s="6">
        <v>1787</v>
      </c>
      <c r="G117" s="6">
        <v>1942</v>
      </c>
    </row>
    <row r="118" spans="1:7" x14ac:dyDescent="0.25">
      <c r="A118" s="6">
        <v>6100</v>
      </c>
      <c r="B118" s="6">
        <v>826</v>
      </c>
      <c r="C118" s="6">
        <v>1234</v>
      </c>
      <c r="D118" s="6">
        <v>1459</v>
      </c>
      <c r="E118" s="6">
        <v>1629</v>
      </c>
      <c r="F118" s="6">
        <v>1792</v>
      </c>
      <c r="G118" s="6">
        <v>1948</v>
      </c>
    </row>
    <row r="119" spans="1:7" x14ac:dyDescent="0.25">
      <c r="A119" s="6">
        <v>6150</v>
      </c>
      <c r="B119" s="6">
        <v>829</v>
      </c>
      <c r="C119" s="6">
        <v>1238</v>
      </c>
      <c r="D119" s="6">
        <v>1464</v>
      </c>
      <c r="E119" s="6">
        <v>1635</v>
      </c>
      <c r="F119" s="6">
        <v>1798</v>
      </c>
      <c r="G119" s="6">
        <v>1955</v>
      </c>
    </row>
    <row r="120" spans="1:7" x14ac:dyDescent="0.25">
      <c r="A120" s="6">
        <v>6200</v>
      </c>
      <c r="B120" s="6">
        <v>832</v>
      </c>
      <c r="C120" s="6">
        <v>1242</v>
      </c>
      <c r="D120" s="6">
        <v>1468</v>
      </c>
      <c r="E120" s="6">
        <v>1640</v>
      </c>
      <c r="F120" s="6">
        <v>1804</v>
      </c>
      <c r="G120" s="6">
        <v>1961</v>
      </c>
    </row>
    <row r="121" spans="1:7" x14ac:dyDescent="0.25">
      <c r="A121" s="6">
        <v>6250</v>
      </c>
      <c r="B121" s="6">
        <v>835</v>
      </c>
      <c r="C121" s="6">
        <v>1246</v>
      </c>
      <c r="D121" s="6">
        <v>1473</v>
      </c>
      <c r="E121" s="6">
        <v>1645</v>
      </c>
      <c r="F121" s="6">
        <v>1810</v>
      </c>
      <c r="G121" s="6">
        <v>1967</v>
      </c>
    </row>
    <row r="122" spans="1:7" x14ac:dyDescent="0.25">
      <c r="A122" s="6">
        <v>6300</v>
      </c>
      <c r="B122" s="6">
        <v>838</v>
      </c>
      <c r="C122" s="6">
        <v>1251</v>
      </c>
      <c r="D122" s="6">
        <v>1478</v>
      </c>
      <c r="E122" s="6">
        <v>1651</v>
      </c>
      <c r="F122" s="6">
        <v>1816</v>
      </c>
      <c r="G122" s="6">
        <v>1974</v>
      </c>
    </row>
    <row r="123" spans="1:7" x14ac:dyDescent="0.25">
      <c r="A123" s="6">
        <v>6350</v>
      </c>
      <c r="B123" s="6">
        <v>841</v>
      </c>
      <c r="C123" s="6">
        <v>1255</v>
      </c>
      <c r="D123" s="6">
        <v>1483</v>
      </c>
      <c r="E123" s="6">
        <v>1656</v>
      </c>
      <c r="F123" s="6">
        <v>1822</v>
      </c>
      <c r="G123" s="6">
        <v>1980</v>
      </c>
    </row>
    <row r="124" spans="1:7" x14ac:dyDescent="0.25">
      <c r="A124" s="6">
        <v>6400</v>
      </c>
      <c r="B124" s="6">
        <v>844</v>
      </c>
      <c r="C124" s="6">
        <v>1259</v>
      </c>
      <c r="D124" s="6">
        <v>1487</v>
      </c>
      <c r="E124" s="6">
        <v>1661</v>
      </c>
      <c r="F124" s="6">
        <v>1827</v>
      </c>
      <c r="G124" s="6">
        <v>1986</v>
      </c>
    </row>
    <row r="125" spans="1:7" x14ac:dyDescent="0.25">
      <c r="A125" s="6">
        <v>6450</v>
      </c>
      <c r="B125" s="6">
        <v>847</v>
      </c>
      <c r="C125" s="6">
        <v>1263</v>
      </c>
      <c r="D125" s="6">
        <v>1492</v>
      </c>
      <c r="E125" s="6">
        <v>1667</v>
      </c>
      <c r="F125" s="6">
        <v>1833</v>
      </c>
      <c r="G125" s="6">
        <v>1993</v>
      </c>
    </row>
    <row r="126" spans="1:7" x14ac:dyDescent="0.25">
      <c r="A126" s="6">
        <v>6500</v>
      </c>
      <c r="B126" s="6">
        <v>849</v>
      </c>
      <c r="C126" s="6">
        <v>1267</v>
      </c>
      <c r="D126" s="6">
        <v>1497</v>
      </c>
      <c r="E126" s="6">
        <v>1672</v>
      </c>
      <c r="F126" s="6">
        <v>1839</v>
      </c>
      <c r="G126" s="6">
        <v>1999</v>
      </c>
    </row>
    <row r="127" spans="1:7" x14ac:dyDescent="0.25">
      <c r="A127" s="6">
        <v>6550</v>
      </c>
      <c r="B127" s="6">
        <v>852</v>
      </c>
      <c r="C127" s="6">
        <v>1271</v>
      </c>
      <c r="D127" s="6">
        <v>1502</v>
      </c>
      <c r="E127" s="6">
        <v>1677</v>
      </c>
      <c r="F127" s="6">
        <v>1845</v>
      </c>
      <c r="G127" s="6">
        <v>2005</v>
      </c>
    </row>
    <row r="128" spans="1:7" x14ac:dyDescent="0.25">
      <c r="A128" s="6">
        <v>6600</v>
      </c>
      <c r="B128" s="6">
        <v>855</v>
      </c>
      <c r="C128" s="6">
        <v>1276</v>
      </c>
      <c r="D128" s="6">
        <v>1506</v>
      </c>
      <c r="E128" s="6">
        <v>1683</v>
      </c>
      <c r="F128" s="6">
        <v>1851</v>
      </c>
      <c r="G128" s="6">
        <v>2012</v>
      </c>
    </row>
    <row r="129" spans="1:7" x14ac:dyDescent="0.25">
      <c r="A129" s="6">
        <v>6650</v>
      </c>
      <c r="B129" s="6">
        <v>858</v>
      </c>
      <c r="C129" s="6">
        <v>1280</v>
      </c>
      <c r="D129" s="6">
        <v>1511</v>
      </c>
      <c r="E129" s="6">
        <v>1688</v>
      </c>
      <c r="F129" s="6">
        <v>1857</v>
      </c>
      <c r="G129" s="6">
        <v>2018</v>
      </c>
    </row>
    <row r="130" spans="1:7" x14ac:dyDescent="0.25">
      <c r="A130" s="6">
        <v>6700</v>
      </c>
      <c r="B130" s="6">
        <v>861</v>
      </c>
      <c r="C130" s="6">
        <v>1285</v>
      </c>
      <c r="D130" s="6">
        <v>1517</v>
      </c>
      <c r="E130" s="6">
        <v>1694</v>
      </c>
      <c r="F130" s="6">
        <v>1864</v>
      </c>
      <c r="G130" s="6">
        <v>2026</v>
      </c>
    </row>
    <row r="131" spans="1:7" x14ac:dyDescent="0.25">
      <c r="A131" s="6">
        <v>6750</v>
      </c>
      <c r="B131" s="6">
        <v>865</v>
      </c>
      <c r="C131" s="6">
        <v>1291</v>
      </c>
      <c r="D131" s="6">
        <v>1524</v>
      </c>
      <c r="E131" s="6">
        <v>1703</v>
      </c>
      <c r="F131" s="6">
        <v>1873</v>
      </c>
      <c r="G131" s="6">
        <v>2036</v>
      </c>
    </row>
    <row r="132" spans="1:7" x14ac:dyDescent="0.25">
      <c r="A132" s="6">
        <v>6800</v>
      </c>
      <c r="B132" s="6">
        <v>869</v>
      </c>
      <c r="C132" s="6">
        <v>1297</v>
      </c>
      <c r="D132" s="6">
        <v>1532</v>
      </c>
      <c r="E132" s="6">
        <v>1711</v>
      </c>
      <c r="F132" s="6">
        <v>1882</v>
      </c>
      <c r="G132" s="6">
        <v>2046</v>
      </c>
    </row>
    <row r="133" spans="1:7" x14ac:dyDescent="0.25">
      <c r="A133" s="6">
        <v>6850</v>
      </c>
      <c r="B133" s="6">
        <v>873</v>
      </c>
      <c r="C133" s="6">
        <v>1303</v>
      </c>
      <c r="D133" s="6">
        <v>1539</v>
      </c>
      <c r="E133" s="6">
        <v>1719</v>
      </c>
      <c r="F133" s="6">
        <v>1891</v>
      </c>
      <c r="G133" s="6">
        <v>2056</v>
      </c>
    </row>
    <row r="134" spans="1:7" x14ac:dyDescent="0.25">
      <c r="A134" s="6">
        <v>6900</v>
      </c>
      <c r="B134" s="6">
        <v>877</v>
      </c>
      <c r="C134" s="6">
        <v>1309</v>
      </c>
      <c r="D134" s="6">
        <v>1547</v>
      </c>
      <c r="E134" s="6">
        <v>1728</v>
      </c>
      <c r="F134" s="6">
        <v>1900</v>
      </c>
      <c r="G134" s="6">
        <v>2066</v>
      </c>
    </row>
    <row r="135" spans="1:7" x14ac:dyDescent="0.25">
      <c r="A135" s="6">
        <v>6950</v>
      </c>
      <c r="B135" s="6">
        <v>881</v>
      </c>
      <c r="C135" s="6">
        <v>1315</v>
      </c>
      <c r="D135" s="6">
        <v>1554</v>
      </c>
      <c r="E135" s="6">
        <v>1736</v>
      </c>
      <c r="F135" s="6">
        <v>1909</v>
      </c>
      <c r="G135" s="6">
        <v>2076</v>
      </c>
    </row>
    <row r="136" spans="1:7" x14ac:dyDescent="0.25">
      <c r="A136" s="6">
        <v>7000</v>
      </c>
      <c r="B136" s="6">
        <v>885</v>
      </c>
      <c r="C136" s="6">
        <v>1321</v>
      </c>
      <c r="D136" s="6">
        <v>1561</v>
      </c>
      <c r="E136" s="6">
        <v>1744</v>
      </c>
      <c r="F136" s="6">
        <v>1919</v>
      </c>
      <c r="G136" s="6">
        <v>2085</v>
      </c>
    </row>
    <row r="137" spans="1:7" x14ac:dyDescent="0.25">
      <c r="A137" s="6">
        <v>7050</v>
      </c>
      <c r="B137" s="6">
        <v>889</v>
      </c>
      <c r="C137" s="6">
        <v>1328</v>
      </c>
      <c r="D137" s="6">
        <v>1569</v>
      </c>
      <c r="E137" s="6">
        <v>1752</v>
      </c>
      <c r="F137" s="6">
        <v>1928</v>
      </c>
      <c r="G137" s="6">
        <v>2095</v>
      </c>
    </row>
    <row r="138" spans="1:7" x14ac:dyDescent="0.25">
      <c r="A138" s="6">
        <v>7100</v>
      </c>
      <c r="B138" s="6">
        <v>893</v>
      </c>
      <c r="C138" s="6">
        <v>1334</v>
      </c>
      <c r="D138" s="6">
        <v>1576</v>
      </c>
      <c r="E138" s="6">
        <v>1761</v>
      </c>
      <c r="F138" s="6">
        <v>1937</v>
      </c>
      <c r="G138" s="6">
        <v>2105</v>
      </c>
    </row>
    <row r="139" spans="1:7" x14ac:dyDescent="0.25">
      <c r="A139" s="6">
        <v>7150</v>
      </c>
      <c r="B139" s="6">
        <v>897</v>
      </c>
      <c r="C139" s="6">
        <v>1340</v>
      </c>
      <c r="D139" s="6">
        <v>1584</v>
      </c>
      <c r="E139" s="6">
        <v>1769</v>
      </c>
      <c r="F139" s="6">
        <v>1946</v>
      </c>
      <c r="G139" s="6">
        <v>2115</v>
      </c>
    </row>
    <row r="140" spans="1:7" x14ac:dyDescent="0.25">
      <c r="A140" s="6">
        <v>7200</v>
      </c>
      <c r="B140" s="6">
        <v>901</v>
      </c>
      <c r="C140" s="6">
        <v>1346</v>
      </c>
      <c r="D140" s="6">
        <v>1591</v>
      </c>
      <c r="E140" s="6">
        <v>1777</v>
      </c>
      <c r="F140" s="6">
        <v>1955</v>
      </c>
      <c r="G140" s="6">
        <v>2125</v>
      </c>
    </row>
    <row r="141" spans="1:7" x14ac:dyDescent="0.25">
      <c r="A141" s="6">
        <v>7250</v>
      </c>
      <c r="B141" s="6">
        <v>905</v>
      </c>
      <c r="C141" s="6">
        <v>1352</v>
      </c>
      <c r="D141" s="6">
        <v>1599</v>
      </c>
      <c r="E141" s="6">
        <v>1786</v>
      </c>
      <c r="F141" s="6">
        <v>1964</v>
      </c>
      <c r="G141" s="6">
        <v>2135</v>
      </c>
    </row>
    <row r="142" spans="1:7" x14ac:dyDescent="0.25">
      <c r="A142" s="6">
        <v>7300</v>
      </c>
      <c r="B142" s="6">
        <v>909</v>
      </c>
      <c r="C142" s="6">
        <v>1358</v>
      </c>
      <c r="D142" s="6">
        <v>1606</v>
      </c>
      <c r="E142" s="6">
        <v>1794</v>
      </c>
      <c r="F142" s="6">
        <v>1973</v>
      </c>
      <c r="G142" s="6">
        <v>2145</v>
      </c>
    </row>
    <row r="143" spans="1:7" x14ac:dyDescent="0.25">
      <c r="A143" s="6">
        <v>7350</v>
      </c>
      <c r="B143" s="6">
        <v>913</v>
      </c>
      <c r="C143" s="6">
        <v>1364</v>
      </c>
      <c r="D143" s="6">
        <v>1613</v>
      </c>
      <c r="E143" s="6">
        <v>1802</v>
      </c>
      <c r="F143" s="6">
        <v>1982</v>
      </c>
      <c r="G143" s="6">
        <v>2155</v>
      </c>
    </row>
    <row r="144" spans="1:7" x14ac:dyDescent="0.25">
      <c r="A144" s="6">
        <v>7400</v>
      </c>
      <c r="B144" s="6">
        <v>917</v>
      </c>
      <c r="C144" s="6">
        <v>1370</v>
      </c>
      <c r="D144" s="6">
        <v>1621</v>
      </c>
      <c r="E144" s="6">
        <v>1810</v>
      </c>
      <c r="F144" s="6">
        <v>1991</v>
      </c>
      <c r="G144" s="6">
        <v>2165</v>
      </c>
    </row>
    <row r="145" spans="1:7" x14ac:dyDescent="0.25">
      <c r="A145" s="6">
        <v>7450</v>
      </c>
      <c r="B145" s="6">
        <v>921</v>
      </c>
      <c r="C145" s="6">
        <v>1376</v>
      </c>
      <c r="D145" s="6">
        <v>1628</v>
      </c>
      <c r="E145" s="6">
        <v>1819</v>
      </c>
      <c r="F145" s="6">
        <v>2001</v>
      </c>
      <c r="G145" s="6">
        <v>2175</v>
      </c>
    </row>
    <row r="146" spans="1:7" x14ac:dyDescent="0.25">
      <c r="A146" s="6">
        <v>7500</v>
      </c>
      <c r="B146" s="6">
        <v>925</v>
      </c>
      <c r="C146" s="6">
        <v>1382</v>
      </c>
      <c r="D146" s="6">
        <v>1636</v>
      </c>
      <c r="E146" s="6">
        <v>1827</v>
      </c>
      <c r="F146" s="6">
        <v>2010</v>
      </c>
      <c r="G146" s="6">
        <v>2185</v>
      </c>
    </row>
    <row r="147" spans="1:7" x14ac:dyDescent="0.25">
      <c r="A147" s="6">
        <v>7550</v>
      </c>
      <c r="B147" s="6">
        <v>929</v>
      </c>
      <c r="C147" s="6">
        <v>1389</v>
      </c>
      <c r="D147" s="6">
        <v>1643</v>
      </c>
      <c r="E147" s="6">
        <v>1835</v>
      </c>
      <c r="F147" s="6">
        <v>2019</v>
      </c>
      <c r="G147" s="6">
        <v>2194</v>
      </c>
    </row>
    <row r="148" spans="1:7" x14ac:dyDescent="0.25">
      <c r="A148" s="6">
        <v>7600</v>
      </c>
      <c r="B148" s="6">
        <v>933</v>
      </c>
      <c r="C148" s="6">
        <v>1395</v>
      </c>
      <c r="D148" s="6">
        <v>1650</v>
      </c>
      <c r="E148" s="6">
        <v>1844</v>
      </c>
      <c r="F148" s="6">
        <v>2028</v>
      </c>
      <c r="G148" s="6">
        <v>2204</v>
      </c>
    </row>
    <row r="149" spans="1:7" x14ac:dyDescent="0.25">
      <c r="A149" s="6">
        <v>7650</v>
      </c>
      <c r="B149" s="6">
        <v>937</v>
      </c>
      <c r="C149" s="6">
        <v>1401</v>
      </c>
      <c r="D149" s="6">
        <v>1658</v>
      </c>
      <c r="E149" s="6">
        <v>1852</v>
      </c>
      <c r="F149" s="6">
        <v>2037</v>
      </c>
      <c r="G149" s="6">
        <v>2214</v>
      </c>
    </row>
    <row r="150" spans="1:7" x14ac:dyDescent="0.25">
      <c r="A150" s="6">
        <v>7700</v>
      </c>
      <c r="B150" s="6">
        <v>941</v>
      </c>
      <c r="C150" s="6">
        <v>1407</v>
      </c>
      <c r="D150" s="6">
        <v>1665</v>
      </c>
      <c r="E150" s="6">
        <v>1860</v>
      </c>
      <c r="F150" s="6">
        <v>2046</v>
      </c>
      <c r="G150" s="6">
        <v>2224</v>
      </c>
    </row>
    <row r="151" spans="1:7" x14ac:dyDescent="0.25">
      <c r="A151" s="6">
        <v>7750</v>
      </c>
      <c r="B151" s="6">
        <v>944</v>
      </c>
      <c r="C151" s="6">
        <v>1411</v>
      </c>
      <c r="D151" s="6">
        <v>1670</v>
      </c>
      <c r="E151" s="6">
        <v>1865</v>
      </c>
      <c r="F151" s="6">
        <v>2051</v>
      </c>
      <c r="G151" s="6">
        <v>2230</v>
      </c>
    </row>
    <row r="152" spans="1:7" x14ac:dyDescent="0.25">
      <c r="A152" s="6">
        <v>7800</v>
      </c>
      <c r="B152" s="6">
        <v>946</v>
      </c>
      <c r="C152" s="6">
        <v>1413</v>
      </c>
      <c r="D152" s="6">
        <v>1672</v>
      </c>
      <c r="E152" s="6">
        <v>1867</v>
      </c>
      <c r="F152" s="6">
        <v>2054</v>
      </c>
      <c r="G152" s="6">
        <v>2233</v>
      </c>
    </row>
    <row r="153" spans="1:7" x14ac:dyDescent="0.25">
      <c r="A153" s="6">
        <v>7850</v>
      </c>
      <c r="B153" s="6">
        <v>948</v>
      </c>
      <c r="C153" s="6">
        <v>1416</v>
      </c>
      <c r="D153" s="6">
        <v>1674</v>
      </c>
      <c r="E153" s="6">
        <v>1870</v>
      </c>
      <c r="F153" s="6">
        <v>2057</v>
      </c>
      <c r="G153" s="6">
        <v>2236</v>
      </c>
    </row>
    <row r="154" spans="1:7" x14ac:dyDescent="0.25">
      <c r="A154" s="6">
        <v>7900</v>
      </c>
      <c r="B154" s="6">
        <v>950</v>
      </c>
      <c r="C154" s="6">
        <v>1419</v>
      </c>
      <c r="D154" s="6">
        <v>1676</v>
      </c>
      <c r="E154" s="6">
        <v>1873</v>
      </c>
      <c r="F154" s="6">
        <v>2060</v>
      </c>
      <c r="G154" s="6">
        <v>2239</v>
      </c>
    </row>
    <row r="155" spans="1:7" x14ac:dyDescent="0.25">
      <c r="A155" s="6">
        <v>7950</v>
      </c>
      <c r="B155" s="6">
        <v>953</v>
      </c>
      <c r="C155" s="6">
        <v>1421</v>
      </c>
      <c r="D155" s="6">
        <v>1679</v>
      </c>
      <c r="E155" s="6">
        <v>1875</v>
      </c>
      <c r="F155" s="6">
        <v>2063</v>
      </c>
      <c r="G155" s="6">
        <v>2242</v>
      </c>
    </row>
    <row r="156" spans="1:7" x14ac:dyDescent="0.25">
      <c r="A156" s="6">
        <v>8000</v>
      </c>
      <c r="B156" s="6">
        <v>955</v>
      </c>
      <c r="C156" s="6">
        <v>1424</v>
      </c>
      <c r="D156" s="6">
        <v>1681</v>
      </c>
      <c r="E156" s="6">
        <v>1878</v>
      </c>
      <c r="F156" s="6">
        <v>2065</v>
      </c>
      <c r="G156" s="6">
        <v>2245</v>
      </c>
    </row>
    <row r="157" spans="1:7" x14ac:dyDescent="0.25">
      <c r="A157" s="6">
        <v>8050</v>
      </c>
      <c r="B157" s="6">
        <v>957</v>
      </c>
      <c r="C157" s="6">
        <v>1426</v>
      </c>
      <c r="D157" s="6">
        <v>1683</v>
      </c>
      <c r="E157" s="6">
        <v>1880</v>
      </c>
      <c r="F157" s="6">
        <v>2068</v>
      </c>
      <c r="G157" s="6">
        <v>2248</v>
      </c>
    </row>
    <row r="158" spans="1:7" x14ac:dyDescent="0.25">
      <c r="A158" s="6">
        <v>8100</v>
      </c>
      <c r="B158" s="6">
        <v>959</v>
      </c>
      <c r="C158" s="6">
        <v>1429</v>
      </c>
      <c r="D158" s="6">
        <v>1685</v>
      </c>
      <c r="E158" s="6">
        <v>1883</v>
      </c>
      <c r="F158" s="6">
        <v>2071</v>
      </c>
      <c r="G158" s="6">
        <v>2251</v>
      </c>
    </row>
    <row r="159" spans="1:7" x14ac:dyDescent="0.25">
      <c r="A159" s="6">
        <v>8150</v>
      </c>
      <c r="B159" s="6">
        <v>961</v>
      </c>
      <c r="C159" s="6">
        <v>1432</v>
      </c>
      <c r="D159" s="6">
        <v>1688</v>
      </c>
      <c r="E159" s="6">
        <v>1885</v>
      </c>
      <c r="F159" s="6">
        <v>2074</v>
      </c>
      <c r="G159" s="6">
        <v>2254</v>
      </c>
    </row>
    <row r="160" spans="1:7" x14ac:dyDescent="0.25">
      <c r="A160" s="6">
        <v>8200</v>
      </c>
      <c r="B160" s="6">
        <v>963</v>
      </c>
      <c r="C160" s="6">
        <v>1434</v>
      </c>
      <c r="D160" s="6">
        <v>1690</v>
      </c>
      <c r="E160" s="6">
        <v>1888</v>
      </c>
      <c r="F160" s="6">
        <v>2076</v>
      </c>
      <c r="G160" s="6">
        <v>2257</v>
      </c>
    </row>
    <row r="161" spans="1:7" x14ac:dyDescent="0.25">
      <c r="A161" s="6">
        <v>8250</v>
      </c>
      <c r="B161" s="6">
        <v>965</v>
      </c>
      <c r="C161" s="6">
        <v>1436</v>
      </c>
      <c r="D161" s="6">
        <v>1692</v>
      </c>
      <c r="E161" s="6">
        <v>1890</v>
      </c>
      <c r="F161" s="6">
        <v>2079</v>
      </c>
      <c r="G161" s="6">
        <v>2260</v>
      </c>
    </row>
    <row r="162" spans="1:7" x14ac:dyDescent="0.25">
      <c r="A162" s="6">
        <v>8300</v>
      </c>
      <c r="B162" s="6">
        <v>967</v>
      </c>
      <c r="C162" s="6">
        <v>1439</v>
      </c>
      <c r="D162" s="6">
        <v>1694</v>
      </c>
      <c r="E162" s="6">
        <v>1892</v>
      </c>
      <c r="F162" s="6">
        <v>2082</v>
      </c>
      <c r="G162" s="6">
        <v>2263</v>
      </c>
    </row>
    <row r="163" spans="1:7" x14ac:dyDescent="0.25">
      <c r="A163" s="6">
        <v>8350</v>
      </c>
      <c r="B163" s="6">
        <v>969</v>
      </c>
      <c r="C163" s="6">
        <v>1441</v>
      </c>
      <c r="D163" s="6">
        <v>1696</v>
      </c>
      <c r="E163" s="6">
        <v>1895</v>
      </c>
      <c r="F163" s="6">
        <v>2084</v>
      </c>
      <c r="G163" s="6">
        <v>2266</v>
      </c>
    </row>
    <row r="164" spans="1:7" x14ac:dyDescent="0.25">
      <c r="A164" s="6">
        <v>8400</v>
      </c>
      <c r="B164" s="6">
        <v>971</v>
      </c>
      <c r="C164" s="6">
        <v>1444</v>
      </c>
      <c r="D164" s="6">
        <v>1699</v>
      </c>
      <c r="E164" s="6">
        <v>1897</v>
      </c>
      <c r="F164" s="6">
        <v>2087</v>
      </c>
      <c r="G164" s="6">
        <v>2269</v>
      </c>
    </row>
    <row r="165" spans="1:7" x14ac:dyDescent="0.25">
      <c r="A165" s="6">
        <v>8450</v>
      </c>
      <c r="B165" s="6">
        <v>973</v>
      </c>
      <c r="C165" s="6">
        <v>1446</v>
      </c>
      <c r="D165" s="6">
        <v>1701</v>
      </c>
      <c r="E165" s="6">
        <v>1899</v>
      </c>
      <c r="F165" s="6">
        <v>2089</v>
      </c>
      <c r="G165" s="6">
        <v>2271</v>
      </c>
    </row>
    <row r="166" spans="1:7" x14ac:dyDescent="0.25">
      <c r="A166" s="6">
        <v>8500</v>
      </c>
      <c r="B166" s="6">
        <v>974</v>
      </c>
      <c r="C166" s="6">
        <v>1447</v>
      </c>
      <c r="D166" s="6">
        <v>1702</v>
      </c>
      <c r="E166" s="6">
        <v>1901</v>
      </c>
      <c r="F166" s="6">
        <v>2091</v>
      </c>
      <c r="G166" s="6">
        <v>2273</v>
      </c>
    </row>
    <row r="167" spans="1:7" x14ac:dyDescent="0.25">
      <c r="A167" s="6">
        <v>8550</v>
      </c>
      <c r="B167" s="6">
        <v>975</v>
      </c>
      <c r="C167" s="6">
        <v>1449</v>
      </c>
      <c r="D167" s="6">
        <v>1704</v>
      </c>
      <c r="E167" s="6">
        <v>1903</v>
      </c>
      <c r="F167" s="6">
        <v>2093</v>
      </c>
      <c r="G167" s="6">
        <v>2276</v>
      </c>
    </row>
    <row r="168" spans="1:7" x14ac:dyDescent="0.25">
      <c r="A168" s="6">
        <v>8600</v>
      </c>
      <c r="B168" s="6">
        <v>976</v>
      </c>
      <c r="C168" s="6">
        <v>1450</v>
      </c>
      <c r="D168" s="6">
        <v>1705</v>
      </c>
      <c r="E168" s="6">
        <v>1905</v>
      </c>
      <c r="F168" s="6">
        <v>2096</v>
      </c>
      <c r="G168" s="6">
        <v>2278</v>
      </c>
    </row>
    <row r="169" spans="1:7" x14ac:dyDescent="0.25">
      <c r="A169" s="6">
        <v>8650</v>
      </c>
      <c r="B169" s="6">
        <v>977</v>
      </c>
      <c r="C169" s="6">
        <v>1452</v>
      </c>
      <c r="D169" s="6">
        <v>1707</v>
      </c>
      <c r="E169" s="6">
        <v>1907</v>
      </c>
      <c r="F169" s="6">
        <v>2098</v>
      </c>
      <c r="G169" s="6">
        <v>2280</v>
      </c>
    </row>
    <row r="170" spans="1:7" x14ac:dyDescent="0.25">
      <c r="A170" s="6">
        <v>8700</v>
      </c>
      <c r="B170" s="6">
        <v>978</v>
      </c>
      <c r="C170" s="6">
        <v>1453</v>
      </c>
      <c r="D170" s="6">
        <v>1709</v>
      </c>
      <c r="E170" s="6">
        <v>1909</v>
      </c>
      <c r="F170" s="6">
        <v>2100</v>
      </c>
      <c r="G170" s="6">
        <v>2282</v>
      </c>
    </row>
    <row r="171" spans="1:7" x14ac:dyDescent="0.25">
      <c r="A171" s="6">
        <v>8750</v>
      </c>
      <c r="B171" s="6">
        <v>979</v>
      </c>
      <c r="C171" s="6">
        <v>1455</v>
      </c>
      <c r="D171" s="6">
        <v>1710</v>
      </c>
      <c r="E171" s="6">
        <v>1911</v>
      </c>
      <c r="F171" s="6">
        <v>2102</v>
      </c>
      <c r="G171" s="6">
        <v>2284</v>
      </c>
    </row>
    <row r="172" spans="1:7" x14ac:dyDescent="0.25">
      <c r="A172" s="6">
        <v>8800</v>
      </c>
      <c r="B172" s="6">
        <v>980</v>
      </c>
      <c r="C172" s="6">
        <v>1456</v>
      </c>
      <c r="D172" s="6">
        <v>1712</v>
      </c>
      <c r="E172" s="6">
        <v>1912</v>
      </c>
      <c r="F172" s="6">
        <v>2104</v>
      </c>
      <c r="G172" s="6">
        <v>2287</v>
      </c>
    </row>
    <row r="173" spans="1:7" x14ac:dyDescent="0.25">
      <c r="A173" s="6">
        <v>8850</v>
      </c>
      <c r="B173" s="6">
        <v>981</v>
      </c>
      <c r="C173" s="6">
        <v>1457</v>
      </c>
      <c r="D173" s="6">
        <v>1714</v>
      </c>
      <c r="E173" s="6">
        <v>1914</v>
      </c>
      <c r="F173" s="6">
        <v>2106</v>
      </c>
      <c r="G173" s="6">
        <v>2289</v>
      </c>
    </row>
    <row r="174" spans="1:7" x14ac:dyDescent="0.25">
      <c r="A174" s="6">
        <v>8900</v>
      </c>
      <c r="B174" s="6">
        <v>982</v>
      </c>
      <c r="C174" s="6">
        <v>1459</v>
      </c>
      <c r="D174" s="6">
        <v>1715</v>
      </c>
      <c r="E174" s="6">
        <v>1916</v>
      </c>
      <c r="F174" s="6">
        <v>2108</v>
      </c>
      <c r="G174" s="6">
        <v>2291</v>
      </c>
    </row>
    <row r="175" spans="1:7" x14ac:dyDescent="0.25">
      <c r="A175" s="6">
        <v>8950</v>
      </c>
      <c r="B175" s="6">
        <v>983</v>
      </c>
      <c r="C175" s="6">
        <v>1460</v>
      </c>
      <c r="D175" s="6">
        <v>1717</v>
      </c>
      <c r="E175" s="6">
        <v>1918</v>
      </c>
      <c r="F175" s="6">
        <v>2110</v>
      </c>
      <c r="G175" s="6">
        <v>2293</v>
      </c>
    </row>
    <row r="176" spans="1:7" x14ac:dyDescent="0.25">
      <c r="A176" s="6">
        <v>9000</v>
      </c>
      <c r="B176" s="6">
        <v>984</v>
      </c>
      <c r="C176" s="6">
        <v>1462</v>
      </c>
      <c r="D176" s="6">
        <v>1719</v>
      </c>
      <c r="E176" s="6">
        <v>1920</v>
      </c>
      <c r="F176" s="6">
        <v>2112</v>
      </c>
      <c r="G176" s="6">
        <v>2295</v>
      </c>
    </row>
    <row r="177" spans="1:7" x14ac:dyDescent="0.25">
      <c r="A177" s="6">
        <v>9050</v>
      </c>
      <c r="B177" s="6">
        <v>985</v>
      </c>
      <c r="C177" s="6">
        <v>1463</v>
      </c>
      <c r="D177" s="6">
        <v>1720</v>
      </c>
      <c r="E177" s="6">
        <v>1922</v>
      </c>
      <c r="F177" s="6">
        <v>2114</v>
      </c>
      <c r="G177" s="6">
        <v>2298</v>
      </c>
    </row>
    <row r="178" spans="1:7" x14ac:dyDescent="0.25">
      <c r="A178" s="6">
        <v>9100</v>
      </c>
      <c r="B178" s="6">
        <v>986</v>
      </c>
      <c r="C178" s="6">
        <v>1465</v>
      </c>
      <c r="D178" s="6">
        <v>1722</v>
      </c>
      <c r="E178" s="6">
        <v>1923</v>
      </c>
      <c r="F178" s="6">
        <v>2116</v>
      </c>
      <c r="G178" s="6">
        <v>2300</v>
      </c>
    </row>
    <row r="179" spans="1:7" x14ac:dyDescent="0.25">
      <c r="A179" s="6">
        <v>9150</v>
      </c>
      <c r="B179" s="6">
        <v>987</v>
      </c>
      <c r="C179" s="6">
        <v>1466</v>
      </c>
      <c r="D179" s="6">
        <v>1724</v>
      </c>
      <c r="E179" s="6">
        <v>1925</v>
      </c>
      <c r="F179" s="6">
        <v>2118</v>
      </c>
      <c r="G179" s="6">
        <v>2302</v>
      </c>
    </row>
    <row r="180" spans="1:7" x14ac:dyDescent="0.25">
      <c r="A180" s="6">
        <v>9200</v>
      </c>
      <c r="B180" s="6">
        <v>991</v>
      </c>
      <c r="C180" s="6">
        <v>1471</v>
      </c>
      <c r="D180" s="6">
        <v>1730</v>
      </c>
      <c r="E180" s="6">
        <v>1932</v>
      </c>
      <c r="F180" s="6">
        <v>2125</v>
      </c>
      <c r="G180" s="6">
        <v>2310</v>
      </c>
    </row>
    <row r="181" spans="1:7" x14ac:dyDescent="0.25">
      <c r="A181" s="6">
        <v>9250</v>
      </c>
      <c r="B181" s="6">
        <v>994</v>
      </c>
      <c r="C181" s="6">
        <v>1477</v>
      </c>
      <c r="D181" s="6">
        <v>1737</v>
      </c>
      <c r="E181" s="6">
        <v>1940</v>
      </c>
      <c r="F181" s="6">
        <v>2134</v>
      </c>
      <c r="G181" s="6">
        <v>2319</v>
      </c>
    </row>
    <row r="182" spans="1:7" x14ac:dyDescent="0.25">
      <c r="A182" s="6">
        <v>9300</v>
      </c>
      <c r="B182" s="6">
        <v>998</v>
      </c>
      <c r="C182" s="6">
        <v>1483</v>
      </c>
      <c r="D182" s="6">
        <v>1743</v>
      </c>
      <c r="E182" s="6">
        <v>1947</v>
      </c>
      <c r="F182" s="6">
        <v>2142</v>
      </c>
      <c r="G182" s="6">
        <v>2328</v>
      </c>
    </row>
    <row r="183" spans="1:7" x14ac:dyDescent="0.25">
      <c r="A183" s="6">
        <v>9350</v>
      </c>
      <c r="B183" s="6">
        <v>1002</v>
      </c>
      <c r="C183" s="6">
        <v>1488</v>
      </c>
      <c r="D183" s="6">
        <v>1750</v>
      </c>
      <c r="E183" s="6">
        <v>1955</v>
      </c>
      <c r="F183" s="6">
        <v>2150</v>
      </c>
      <c r="G183" s="6">
        <v>2337</v>
      </c>
    </row>
    <row r="184" spans="1:7" x14ac:dyDescent="0.25">
      <c r="A184" s="6">
        <v>9400</v>
      </c>
      <c r="B184" s="6">
        <v>1005</v>
      </c>
      <c r="C184" s="6">
        <v>1494</v>
      </c>
      <c r="D184" s="6">
        <v>1757</v>
      </c>
      <c r="E184" s="6">
        <v>1962</v>
      </c>
      <c r="F184" s="6">
        <v>2159</v>
      </c>
      <c r="G184" s="6">
        <v>2346</v>
      </c>
    </row>
    <row r="185" spans="1:7" x14ac:dyDescent="0.25">
      <c r="A185" s="6">
        <v>9450</v>
      </c>
      <c r="B185" s="6">
        <v>1009</v>
      </c>
      <c r="C185" s="6">
        <v>1499</v>
      </c>
      <c r="D185" s="6">
        <v>1764</v>
      </c>
      <c r="E185" s="6">
        <v>1970</v>
      </c>
      <c r="F185" s="6">
        <v>2167</v>
      </c>
      <c r="G185" s="6">
        <v>2355</v>
      </c>
    </row>
    <row r="186" spans="1:7" x14ac:dyDescent="0.25">
      <c r="A186" s="6">
        <v>9500</v>
      </c>
      <c r="B186" s="6">
        <v>1013</v>
      </c>
      <c r="C186" s="6">
        <v>1505</v>
      </c>
      <c r="D186" s="6">
        <v>1771</v>
      </c>
      <c r="E186" s="6">
        <v>1978</v>
      </c>
      <c r="F186" s="6">
        <v>2176</v>
      </c>
      <c r="G186" s="6">
        <v>2365</v>
      </c>
    </row>
    <row r="187" spans="1:7" x14ac:dyDescent="0.25">
      <c r="A187" s="6">
        <v>9550</v>
      </c>
      <c r="B187" s="6">
        <v>1017</v>
      </c>
      <c r="C187" s="6">
        <v>1511</v>
      </c>
      <c r="D187" s="6">
        <v>1778</v>
      </c>
      <c r="E187" s="6">
        <v>1986</v>
      </c>
      <c r="F187" s="6">
        <v>2185</v>
      </c>
      <c r="G187" s="6">
        <v>2375</v>
      </c>
    </row>
    <row r="188" spans="1:7" x14ac:dyDescent="0.25">
      <c r="A188" s="6">
        <v>9600</v>
      </c>
      <c r="B188" s="6">
        <v>1021</v>
      </c>
      <c r="C188" s="6">
        <v>1518</v>
      </c>
      <c r="D188" s="6">
        <v>1786</v>
      </c>
      <c r="E188" s="6">
        <v>1995</v>
      </c>
      <c r="F188" s="6">
        <v>2194</v>
      </c>
      <c r="G188" s="6">
        <v>2385</v>
      </c>
    </row>
    <row r="189" spans="1:7" x14ac:dyDescent="0.25">
      <c r="A189" s="6">
        <v>9650</v>
      </c>
      <c r="B189" s="6">
        <v>1025</v>
      </c>
      <c r="C189" s="6">
        <v>1524</v>
      </c>
      <c r="D189" s="6">
        <v>1793</v>
      </c>
      <c r="E189" s="6">
        <v>2003</v>
      </c>
      <c r="F189" s="6">
        <v>2203</v>
      </c>
      <c r="G189" s="6">
        <v>2395</v>
      </c>
    </row>
    <row r="190" spans="1:7" x14ac:dyDescent="0.25">
      <c r="A190" s="6">
        <v>9700</v>
      </c>
      <c r="B190" s="6">
        <v>1029</v>
      </c>
      <c r="C190" s="6">
        <v>1530</v>
      </c>
      <c r="D190" s="6">
        <v>1801</v>
      </c>
      <c r="E190" s="6">
        <v>2011</v>
      </c>
      <c r="F190" s="6">
        <v>2212</v>
      </c>
      <c r="G190" s="6">
        <v>2405</v>
      </c>
    </row>
    <row r="191" spans="1:7" x14ac:dyDescent="0.25">
      <c r="A191" s="6">
        <v>9750</v>
      </c>
      <c r="B191" s="6">
        <v>1033</v>
      </c>
      <c r="C191" s="6">
        <v>1536</v>
      </c>
      <c r="D191" s="6">
        <v>1808</v>
      </c>
      <c r="E191" s="6">
        <v>2020</v>
      </c>
      <c r="F191" s="6">
        <v>2222</v>
      </c>
      <c r="G191" s="6">
        <v>2415</v>
      </c>
    </row>
    <row r="192" spans="1:7" x14ac:dyDescent="0.25">
      <c r="A192" s="6">
        <v>9800</v>
      </c>
      <c r="B192" s="6">
        <v>1037</v>
      </c>
      <c r="C192" s="6">
        <v>1543</v>
      </c>
      <c r="D192" s="6">
        <v>1816</v>
      </c>
      <c r="E192" s="6">
        <v>2028</v>
      </c>
      <c r="F192" s="6">
        <v>2231</v>
      </c>
      <c r="G192" s="6">
        <v>2425</v>
      </c>
    </row>
    <row r="193" spans="1:7" x14ac:dyDescent="0.25">
      <c r="A193" s="6">
        <v>9850</v>
      </c>
      <c r="B193" s="6">
        <v>1041</v>
      </c>
      <c r="C193" s="6">
        <v>1549</v>
      </c>
      <c r="D193" s="6">
        <v>1823</v>
      </c>
      <c r="E193" s="6">
        <v>2036</v>
      </c>
      <c r="F193" s="6">
        <v>2240</v>
      </c>
      <c r="G193" s="6">
        <v>2435</v>
      </c>
    </row>
    <row r="194" spans="1:7" x14ac:dyDescent="0.25">
      <c r="A194" s="6">
        <v>9900</v>
      </c>
      <c r="B194" s="6">
        <v>1046</v>
      </c>
      <c r="C194" s="6">
        <v>1555</v>
      </c>
      <c r="D194" s="6">
        <v>1831</v>
      </c>
      <c r="E194" s="6">
        <v>2045</v>
      </c>
      <c r="F194" s="6">
        <v>2249</v>
      </c>
      <c r="G194" s="6">
        <v>2445</v>
      </c>
    </row>
    <row r="195" spans="1:7" x14ac:dyDescent="0.25">
      <c r="A195" s="6">
        <v>9950</v>
      </c>
      <c r="B195" s="6">
        <v>1050</v>
      </c>
      <c r="C195" s="6">
        <v>1561</v>
      </c>
      <c r="D195" s="6">
        <v>1838</v>
      </c>
      <c r="E195" s="6">
        <v>2053</v>
      </c>
      <c r="F195" s="6">
        <v>2258</v>
      </c>
      <c r="G195" s="6">
        <v>2455</v>
      </c>
    </row>
    <row r="196" spans="1:7" x14ac:dyDescent="0.25">
      <c r="A196" s="6">
        <v>10000</v>
      </c>
      <c r="B196" s="6">
        <v>1054</v>
      </c>
      <c r="C196" s="6">
        <v>1567</v>
      </c>
      <c r="D196" s="6">
        <v>1845</v>
      </c>
      <c r="E196" s="6">
        <v>2061</v>
      </c>
      <c r="F196" s="6">
        <v>2268</v>
      </c>
      <c r="G196" s="6">
        <v>2465</v>
      </c>
    </row>
    <row r="197" spans="1:7" x14ac:dyDescent="0.25">
      <c r="A197" s="6">
        <v>10050</v>
      </c>
      <c r="B197" s="6">
        <v>1058</v>
      </c>
      <c r="C197" s="6">
        <v>1574</v>
      </c>
      <c r="D197" s="6">
        <v>1853</v>
      </c>
      <c r="E197" s="6">
        <v>2070</v>
      </c>
      <c r="F197" s="6">
        <v>2277</v>
      </c>
      <c r="G197" s="6">
        <v>2475</v>
      </c>
    </row>
    <row r="198" spans="1:7" x14ac:dyDescent="0.25">
      <c r="A198" s="6">
        <v>10100</v>
      </c>
      <c r="B198" s="6">
        <v>1062</v>
      </c>
      <c r="C198" s="6">
        <v>1580</v>
      </c>
      <c r="D198" s="6">
        <v>1860</v>
      </c>
      <c r="E198" s="6">
        <v>2078</v>
      </c>
      <c r="F198" s="6">
        <v>2286</v>
      </c>
      <c r="G198" s="6">
        <v>2485</v>
      </c>
    </row>
    <row r="199" spans="1:7" x14ac:dyDescent="0.25">
      <c r="A199" s="6">
        <v>10150</v>
      </c>
      <c r="B199" s="6">
        <v>1066</v>
      </c>
      <c r="C199" s="6">
        <v>1586</v>
      </c>
      <c r="D199" s="6">
        <v>1868</v>
      </c>
      <c r="E199" s="6">
        <v>2086</v>
      </c>
      <c r="F199" s="6">
        <v>2295</v>
      </c>
      <c r="G199" s="6">
        <v>2495</v>
      </c>
    </row>
    <row r="200" spans="1:7" x14ac:dyDescent="0.25">
      <c r="A200" s="6">
        <v>10200</v>
      </c>
      <c r="B200" s="6">
        <v>1070</v>
      </c>
      <c r="C200" s="6">
        <v>1592</v>
      </c>
      <c r="D200" s="6">
        <v>1875</v>
      </c>
      <c r="E200" s="6">
        <v>2095</v>
      </c>
      <c r="F200" s="6">
        <v>2304</v>
      </c>
      <c r="G200" s="6">
        <v>2505</v>
      </c>
    </row>
    <row r="201" spans="1:7" x14ac:dyDescent="0.25">
      <c r="A201" s="6">
        <v>10250</v>
      </c>
      <c r="B201" s="6">
        <v>1074</v>
      </c>
      <c r="C201" s="6">
        <v>1599</v>
      </c>
      <c r="D201" s="6">
        <v>1883</v>
      </c>
      <c r="E201" s="6">
        <v>2103</v>
      </c>
      <c r="F201" s="6">
        <v>2314</v>
      </c>
      <c r="G201" s="6">
        <v>2515</v>
      </c>
    </row>
    <row r="202" spans="1:7" x14ac:dyDescent="0.25">
      <c r="A202" s="6">
        <v>10300</v>
      </c>
      <c r="B202" s="6">
        <v>1079</v>
      </c>
      <c r="C202" s="6">
        <v>1605</v>
      </c>
      <c r="D202" s="6">
        <v>1891</v>
      </c>
      <c r="E202" s="6">
        <v>2112</v>
      </c>
      <c r="F202" s="6">
        <v>2323</v>
      </c>
      <c r="G202" s="6">
        <v>2525</v>
      </c>
    </row>
    <row r="203" spans="1:7" x14ac:dyDescent="0.25">
      <c r="A203" s="6">
        <v>10350</v>
      </c>
      <c r="B203" s="6">
        <v>1083</v>
      </c>
      <c r="C203" s="6">
        <v>1611</v>
      </c>
      <c r="D203" s="6">
        <v>1898</v>
      </c>
      <c r="E203" s="6">
        <v>2121</v>
      </c>
      <c r="F203" s="6">
        <v>2333</v>
      </c>
      <c r="G203" s="6">
        <v>2536</v>
      </c>
    </row>
    <row r="204" spans="1:7" x14ac:dyDescent="0.25">
      <c r="A204" s="6">
        <v>10400</v>
      </c>
      <c r="B204" s="6">
        <v>1087</v>
      </c>
      <c r="C204" s="6">
        <v>1618</v>
      </c>
      <c r="D204" s="6">
        <v>1906</v>
      </c>
      <c r="E204" s="6">
        <v>2129</v>
      </c>
      <c r="F204" s="6">
        <v>2342</v>
      </c>
      <c r="G204" s="6">
        <v>2546</v>
      </c>
    </row>
    <row r="205" spans="1:7" x14ac:dyDescent="0.25">
      <c r="A205" s="6">
        <v>10450</v>
      </c>
      <c r="B205" s="6">
        <v>1091</v>
      </c>
      <c r="C205" s="6">
        <v>1624</v>
      </c>
      <c r="D205" s="6">
        <v>1914</v>
      </c>
      <c r="E205" s="6">
        <v>2138</v>
      </c>
      <c r="F205" s="6">
        <v>2351</v>
      </c>
      <c r="G205" s="6">
        <v>2556</v>
      </c>
    </row>
    <row r="206" spans="1:7" x14ac:dyDescent="0.25">
      <c r="A206" s="6">
        <v>10500</v>
      </c>
      <c r="B206" s="6">
        <v>1095</v>
      </c>
      <c r="C206" s="6">
        <v>1631</v>
      </c>
      <c r="D206" s="6">
        <v>1921</v>
      </c>
      <c r="E206" s="6">
        <v>2146</v>
      </c>
      <c r="F206" s="6">
        <v>2361</v>
      </c>
      <c r="G206" s="6">
        <v>2566</v>
      </c>
    </row>
    <row r="207" spans="1:7" x14ac:dyDescent="0.25">
      <c r="A207" s="6">
        <v>10550</v>
      </c>
      <c r="B207" s="6">
        <v>1100</v>
      </c>
      <c r="C207" s="6">
        <v>1637</v>
      </c>
      <c r="D207" s="6">
        <v>1929</v>
      </c>
      <c r="E207" s="6">
        <v>2155</v>
      </c>
      <c r="F207" s="6">
        <v>2370</v>
      </c>
      <c r="G207" s="6">
        <v>2576</v>
      </c>
    </row>
    <row r="208" spans="1:7" x14ac:dyDescent="0.25">
      <c r="A208" s="6">
        <v>10600</v>
      </c>
      <c r="B208" s="6">
        <v>1104</v>
      </c>
      <c r="C208" s="6">
        <v>1643</v>
      </c>
      <c r="D208" s="6">
        <v>1937</v>
      </c>
      <c r="E208" s="6">
        <v>2163</v>
      </c>
      <c r="F208" s="6">
        <v>2380</v>
      </c>
      <c r="G208" s="6">
        <v>2587</v>
      </c>
    </row>
    <row r="209" spans="1:7" x14ac:dyDescent="0.25">
      <c r="A209" s="6">
        <v>10650</v>
      </c>
      <c r="B209" s="6">
        <v>1108</v>
      </c>
      <c r="C209" s="6">
        <v>1650</v>
      </c>
      <c r="D209" s="6">
        <v>1944</v>
      </c>
      <c r="E209" s="6">
        <v>2172</v>
      </c>
      <c r="F209" s="6">
        <v>2389</v>
      </c>
      <c r="G209" s="6">
        <v>2597</v>
      </c>
    </row>
    <row r="210" spans="1:7" x14ac:dyDescent="0.25">
      <c r="A210" s="6">
        <v>10700</v>
      </c>
      <c r="B210" s="6">
        <v>1112</v>
      </c>
      <c r="C210" s="6">
        <v>1656</v>
      </c>
      <c r="D210" s="6">
        <v>1952</v>
      </c>
      <c r="E210" s="6">
        <v>2180</v>
      </c>
      <c r="F210" s="6">
        <v>2398</v>
      </c>
      <c r="G210" s="6">
        <v>2607</v>
      </c>
    </row>
    <row r="211" spans="1:7" x14ac:dyDescent="0.25">
      <c r="A211" s="6">
        <v>10750</v>
      </c>
      <c r="B211" s="6">
        <v>1117</v>
      </c>
      <c r="C211" s="6">
        <v>1662</v>
      </c>
      <c r="D211" s="6">
        <v>1960</v>
      </c>
      <c r="E211" s="6">
        <v>2189</v>
      </c>
      <c r="F211" s="6">
        <v>2408</v>
      </c>
      <c r="G211" s="6">
        <v>2617</v>
      </c>
    </row>
    <row r="212" spans="1:7" x14ac:dyDescent="0.25">
      <c r="A212" s="6">
        <v>10800</v>
      </c>
      <c r="B212" s="6">
        <v>1121</v>
      </c>
      <c r="C212" s="6">
        <v>1669</v>
      </c>
      <c r="D212" s="6">
        <v>1967</v>
      </c>
      <c r="E212" s="6">
        <v>2197</v>
      </c>
      <c r="F212" s="6">
        <v>2417</v>
      </c>
      <c r="G212" s="6">
        <v>2627</v>
      </c>
    </row>
    <row r="213" spans="1:7" x14ac:dyDescent="0.25">
      <c r="A213" s="6">
        <v>10850</v>
      </c>
      <c r="B213" s="6">
        <v>1125</v>
      </c>
      <c r="C213" s="6">
        <v>1675</v>
      </c>
      <c r="D213" s="6">
        <v>1975</v>
      </c>
      <c r="E213" s="6">
        <v>2206</v>
      </c>
      <c r="F213" s="6">
        <v>2427</v>
      </c>
      <c r="G213" s="6">
        <v>2638</v>
      </c>
    </row>
    <row r="214" spans="1:7" x14ac:dyDescent="0.25">
      <c r="A214" s="6">
        <v>10900</v>
      </c>
      <c r="B214" s="6">
        <v>1129</v>
      </c>
      <c r="C214" s="6">
        <v>1682</v>
      </c>
      <c r="D214" s="6">
        <v>1983</v>
      </c>
      <c r="E214" s="6">
        <v>2214</v>
      </c>
      <c r="F214" s="6">
        <v>2436</v>
      </c>
      <c r="G214" s="6">
        <v>2648</v>
      </c>
    </row>
    <row r="215" spans="1:7" x14ac:dyDescent="0.25">
      <c r="A215" s="6">
        <v>10950</v>
      </c>
      <c r="B215" s="6">
        <v>1134</v>
      </c>
      <c r="C215" s="6">
        <v>1688</v>
      </c>
      <c r="D215" s="6">
        <v>1990</v>
      </c>
      <c r="E215" s="6">
        <v>2223</v>
      </c>
      <c r="F215" s="6">
        <v>2445</v>
      </c>
      <c r="G215" s="6">
        <v>2658</v>
      </c>
    </row>
    <row r="216" spans="1:7" x14ac:dyDescent="0.25">
      <c r="A216" s="6">
        <v>11000</v>
      </c>
      <c r="B216" s="6">
        <v>1138</v>
      </c>
      <c r="C216" s="6">
        <v>1694</v>
      </c>
      <c r="D216" s="6">
        <v>1998</v>
      </c>
      <c r="E216" s="6">
        <v>2232</v>
      </c>
      <c r="F216" s="6">
        <v>2455</v>
      </c>
      <c r="G216" s="6">
        <v>2668</v>
      </c>
    </row>
    <row r="217" spans="1:7" x14ac:dyDescent="0.25">
      <c r="A217" s="6">
        <v>11050</v>
      </c>
      <c r="B217" s="6">
        <v>1142</v>
      </c>
      <c r="C217" s="6">
        <v>1701</v>
      </c>
      <c r="D217" s="6">
        <v>2005</v>
      </c>
      <c r="E217" s="6">
        <v>2240</v>
      </c>
      <c r="F217" s="6">
        <v>2464</v>
      </c>
      <c r="G217" s="6">
        <v>2678</v>
      </c>
    </row>
    <row r="218" spans="1:7" x14ac:dyDescent="0.25">
      <c r="A218" s="6">
        <v>11100</v>
      </c>
      <c r="B218" s="6">
        <v>1146</v>
      </c>
      <c r="C218" s="6">
        <v>1707</v>
      </c>
      <c r="D218" s="6">
        <v>2013</v>
      </c>
      <c r="E218" s="6">
        <v>2249</v>
      </c>
      <c r="F218" s="6">
        <v>2474</v>
      </c>
      <c r="G218" s="6">
        <v>2689</v>
      </c>
    </row>
    <row r="219" spans="1:7" x14ac:dyDescent="0.25">
      <c r="A219" s="6">
        <v>11150</v>
      </c>
      <c r="B219" s="6">
        <v>1150</v>
      </c>
      <c r="C219" s="6">
        <v>1714</v>
      </c>
      <c r="D219" s="6">
        <v>2021</v>
      </c>
      <c r="E219" s="6">
        <v>2257</v>
      </c>
      <c r="F219" s="6">
        <v>2483</v>
      </c>
      <c r="G219" s="6">
        <v>2699</v>
      </c>
    </row>
    <row r="220" spans="1:7" x14ac:dyDescent="0.25">
      <c r="A220" s="6">
        <v>11200</v>
      </c>
      <c r="B220" s="6">
        <v>1154</v>
      </c>
      <c r="C220" s="6">
        <v>1718</v>
      </c>
      <c r="D220" s="6">
        <v>2026</v>
      </c>
      <c r="E220" s="6">
        <v>2263</v>
      </c>
      <c r="F220" s="6">
        <v>2489</v>
      </c>
      <c r="G220" s="6">
        <v>2706</v>
      </c>
    </row>
    <row r="221" spans="1:7" x14ac:dyDescent="0.25">
      <c r="A221" s="6">
        <v>11250</v>
      </c>
      <c r="B221" s="6">
        <v>1157</v>
      </c>
      <c r="C221" s="6">
        <v>1722</v>
      </c>
      <c r="D221" s="6">
        <v>2030</v>
      </c>
      <c r="E221" s="6">
        <v>2267</v>
      </c>
      <c r="F221" s="6">
        <v>2494</v>
      </c>
      <c r="G221" s="6">
        <v>2711</v>
      </c>
    </row>
    <row r="222" spans="1:7" x14ac:dyDescent="0.25">
      <c r="A222" s="6">
        <v>11300</v>
      </c>
      <c r="B222" s="6">
        <v>1159</v>
      </c>
      <c r="C222" s="6">
        <v>1726</v>
      </c>
      <c r="D222" s="6">
        <v>2034</v>
      </c>
      <c r="E222" s="6">
        <v>2272</v>
      </c>
      <c r="F222" s="6">
        <v>2499</v>
      </c>
      <c r="G222" s="6">
        <v>2717</v>
      </c>
    </row>
    <row r="223" spans="1:7" x14ac:dyDescent="0.25">
      <c r="A223" s="6">
        <v>11350</v>
      </c>
      <c r="B223" s="6">
        <v>1162</v>
      </c>
      <c r="C223" s="6">
        <v>1730</v>
      </c>
      <c r="D223" s="6">
        <v>2038</v>
      </c>
      <c r="E223" s="6">
        <v>2276</v>
      </c>
      <c r="F223" s="6">
        <v>2504</v>
      </c>
      <c r="G223" s="6">
        <v>2722</v>
      </c>
    </row>
    <row r="224" spans="1:7" x14ac:dyDescent="0.25">
      <c r="A224" s="6">
        <v>11400</v>
      </c>
      <c r="B224" s="6">
        <v>1165</v>
      </c>
      <c r="C224" s="6">
        <v>1733</v>
      </c>
      <c r="D224" s="6">
        <v>2042</v>
      </c>
      <c r="E224" s="6">
        <v>2281</v>
      </c>
      <c r="F224" s="6">
        <v>2509</v>
      </c>
      <c r="G224" s="6">
        <v>2727</v>
      </c>
    </row>
    <row r="225" spans="1:7" x14ac:dyDescent="0.25">
      <c r="A225" s="6">
        <v>11450</v>
      </c>
      <c r="B225" s="6">
        <v>1168</v>
      </c>
      <c r="C225" s="6">
        <v>1737</v>
      </c>
      <c r="D225" s="6">
        <v>2046</v>
      </c>
      <c r="E225" s="6">
        <v>2285</v>
      </c>
      <c r="F225" s="6">
        <v>2514</v>
      </c>
      <c r="G225" s="6">
        <v>2733</v>
      </c>
    </row>
    <row r="226" spans="1:7" x14ac:dyDescent="0.25">
      <c r="A226" s="6">
        <v>11500</v>
      </c>
      <c r="B226" s="6">
        <v>1171</v>
      </c>
      <c r="C226" s="6">
        <v>1741</v>
      </c>
      <c r="D226" s="6">
        <v>2050</v>
      </c>
      <c r="E226" s="6">
        <v>2290</v>
      </c>
      <c r="F226" s="6">
        <v>2519</v>
      </c>
      <c r="G226" s="6">
        <v>2738</v>
      </c>
    </row>
    <row r="227" spans="1:7" x14ac:dyDescent="0.25">
      <c r="A227" s="6">
        <v>11550</v>
      </c>
      <c r="B227" s="6">
        <v>1173</v>
      </c>
      <c r="C227" s="6">
        <v>1745</v>
      </c>
      <c r="D227" s="6">
        <v>2054</v>
      </c>
      <c r="E227" s="6">
        <v>2294</v>
      </c>
      <c r="F227" s="6">
        <v>2524</v>
      </c>
      <c r="G227" s="6">
        <v>2743</v>
      </c>
    </row>
    <row r="228" spans="1:7" x14ac:dyDescent="0.25">
      <c r="A228" s="6">
        <v>11600</v>
      </c>
      <c r="B228" s="6">
        <v>1176</v>
      </c>
      <c r="C228" s="6">
        <v>1749</v>
      </c>
      <c r="D228" s="6">
        <v>2058</v>
      </c>
      <c r="E228" s="6">
        <v>2299</v>
      </c>
      <c r="F228" s="6">
        <v>2529</v>
      </c>
      <c r="G228" s="6">
        <v>2749</v>
      </c>
    </row>
    <row r="229" spans="1:7" x14ac:dyDescent="0.25">
      <c r="A229" s="6">
        <v>11650</v>
      </c>
      <c r="B229" s="6">
        <v>1179</v>
      </c>
      <c r="C229" s="6">
        <v>1752</v>
      </c>
      <c r="D229" s="6">
        <v>2062</v>
      </c>
      <c r="E229" s="6">
        <v>2303</v>
      </c>
      <c r="F229" s="6">
        <v>2534</v>
      </c>
      <c r="G229" s="6">
        <v>2754</v>
      </c>
    </row>
    <row r="230" spans="1:7" x14ac:dyDescent="0.25">
      <c r="A230" s="6">
        <v>11700</v>
      </c>
      <c r="B230" s="6">
        <v>1182</v>
      </c>
      <c r="C230" s="6">
        <v>1756</v>
      </c>
      <c r="D230" s="6">
        <v>2066</v>
      </c>
      <c r="E230" s="6">
        <v>2308</v>
      </c>
      <c r="F230" s="6">
        <v>2538</v>
      </c>
      <c r="G230" s="6">
        <v>2759</v>
      </c>
    </row>
    <row r="231" spans="1:7" x14ac:dyDescent="0.25">
      <c r="A231" s="6">
        <v>11750</v>
      </c>
      <c r="B231" s="6">
        <v>1185</v>
      </c>
      <c r="C231" s="6">
        <v>1760</v>
      </c>
      <c r="D231" s="6">
        <v>2070</v>
      </c>
      <c r="E231" s="6">
        <v>2312</v>
      </c>
      <c r="F231" s="6">
        <v>2543</v>
      </c>
      <c r="G231" s="6">
        <v>2765</v>
      </c>
    </row>
    <row r="232" spans="1:7" x14ac:dyDescent="0.25">
      <c r="A232" s="6">
        <v>11800</v>
      </c>
      <c r="B232" s="6">
        <v>1187</v>
      </c>
      <c r="C232" s="6">
        <v>1764</v>
      </c>
      <c r="D232" s="6">
        <v>2074</v>
      </c>
      <c r="E232" s="6">
        <v>2317</v>
      </c>
      <c r="F232" s="6">
        <v>2548</v>
      </c>
      <c r="G232" s="6">
        <v>2770</v>
      </c>
    </row>
    <row r="233" spans="1:7" x14ac:dyDescent="0.25">
      <c r="A233" s="6">
        <v>11850</v>
      </c>
      <c r="B233" s="6">
        <v>1190</v>
      </c>
      <c r="C233" s="6">
        <v>1768</v>
      </c>
      <c r="D233" s="6">
        <v>2078</v>
      </c>
      <c r="E233" s="6">
        <v>2321</v>
      </c>
      <c r="F233" s="6">
        <v>2553</v>
      </c>
      <c r="G233" s="6">
        <v>2775</v>
      </c>
    </row>
    <row r="234" spans="1:7" x14ac:dyDescent="0.25">
      <c r="A234" s="6">
        <v>11900</v>
      </c>
      <c r="B234" s="6">
        <v>1193</v>
      </c>
      <c r="C234" s="6">
        <v>1771</v>
      </c>
      <c r="D234" s="6">
        <v>2082</v>
      </c>
      <c r="E234" s="6">
        <v>2326</v>
      </c>
      <c r="F234" s="6">
        <v>2558</v>
      </c>
      <c r="G234" s="6">
        <v>2781</v>
      </c>
    </row>
    <row r="235" spans="1:7" x14ac:dyDescent="0.25">
      <c r="A235" s="6">
        <v>11950</v>
      </c>
      <c r="B235" s="6">
        <v>1196</v>
      </c>
      <c r="C235" s="6">
        <v>1775</v>
      </c>
      <c r="D235" s="6">
        <v>2086</v>
      </c>
      <c r="E235" s="6">
        <v>2330</v>
      </c>
      <c r="F235" s="6">
        <v>2563</v>
      </c>
      <c r="G235" s="6">
        <v>2786</v>
      </c>
    </row>
    <row r="236" spans="1:7" x14ac:dyDescent="0.25">
      <c r="A236" s="6">
        <v>12000</v>
      </c>
      <c r="B236" s="6">
        <v>1199</v>
      </c>
      <c r="C236" s="6">
        <v>1779</v>
      </c>
      <c r="D236" s="6">
        <v>2090</v>
      </c>
      <c r="E236" s="6">
        <v>2335</v>
      </c>
      <c r="F236" s="6">
        <v>2568</v>
      </c>
      <c r="G236" s="6">
        <v>2791</v>
      </c>
    </row>
    <row r="237" spans="1:7" x14ac:dyDescent="0.25">
      <c r="A237" s="6">
        <v>12050</v>
      </c>
      <c r="B237" s="6">
        <v>1201</v>
      </c>
      <c r="C237" s="6">
        <v>1783</v>
      </c>
      <c r="D237" s="6">
        <v>2094</v>
      </c>
      <c r="E237" s="6">
        <v>2339</v>
      </c>
      <c r="F237" s="6">
        <v>2573</v>
      </c>
      <c r="G237" s="6">
        <v>2797</v>
      </c>
    </row>
    <row r="238" spans="1:7" x14ac:dyDescent="0.25">
      <c r="A238" s="6">
        <v>12100</v>
      </c>
      <c r="B238" s="6">
        <v>1204</v>
      </c>
      <c r="C238" s="6">
        <v>1787</v>
      </c>
      <c r="D238" s="6">
        <v>2098</v>
      </c>
      <c r="E238" s="6">
        <v>2344</v>
      </c>
      <c r="F238" s="6">
        <v>2578</v>
      </c>
      <c r="G238" s="6">
        <v>2802</v>
      </c>
    </row>
    <row r="239" spans="1:7" x14ac:dyDescent="0.25">
      <c r="A239" s="6">
        <v>12150</v>
      </c>
      <c r="B239" s="6">
        <v>1207</v>
      </c>
      <c r="C239" s="6">
        <v>1790</v>
      </c>
      <c r="D239" s="6">
        <v>2102</v>
      </c>
      <c r="E239" s="6">
        <v>2348</v>
      </c>
      <c r="F239" s="6">
        <v>2583</v>
      </c>
      <c r="G239" s="6">
        <v>2808</v>
      </c>
    </row>
    <row r="240" spans="1:7" x14ac:dyDescent="0.25">
      <c r="A240" s="6">
        <v>12200</v>
      </c>
      <c r="B240" s="6">
        <v>1210</v>
      </c>
      <c r="C240" s="6">
        <v>1795</v>
      </c>
      <c r="D240" s="6">
        <v>2107</v>
      </c>
      <c r="E240" s="6">
        <v>2354</v>
      </c>
      <c r="F240" s="6">
        <v>2589</v>
      </c>
      <c r="G240" s="6">
        <v>2815</v>
      </c>
    </row>
    <row r="241" spans="1:7" x14ac:dyDescent="0.25">
      <c r="A241" s="6">
        <v>12250</v>
      </c>
      <c r="B241" s="6">
        <v>1213</v>
      </c>
      <c r="C241" s="6">
        <v>1800</v>
      </c>
      <c r="D241" s="6">
        <v>2113</v>
      </c>
      <c r="E241" s="6">
        <v>2360</v>
      </c>
      <c r="F241" s="6">
        <v>2596</v>
      </c>
      <c r="G241" s="6">
        <v>2822</v>
      </c>
    </row>
    <row r="242" spans="1:7" x14ac:dyDescent="0.25">
      <c r="A242" s="6">
        <v>12300</v>
      </c>
      <c r="B242" s="6">
        <v>1216</v>
      </c>
      <c r="C242" s="6">
        <v>1804</v>
      </c>
      <c r="D242" s="6">
        <v>2118</v>
      </c>
      <c r="E242" s="6">
        <v>2366</v>
      </c>
      <c r="F242" s="6">
        <v>2603</v>
      </c>
      <c r="G242" s="6">
        <v>2829</v>
      </c>
    </row>
    <row r="243" spans="1:7" x14ac:dyDescent="0.25">
      <c r="A243" s="6">
        <v>12350</v>
      </c>
      <c r="B243" s="6">
        <v>1220</v>
      </c>
      <c r="C243" s="6">
        <v>1809</v>
      </c>
      <c r="D243" s="6">
        <v>2124</v>
      </c>
      <c r="E243" s="6">
        <v>2372</v>
      </c>
      <c r="F243" s="6">
        <v>2610</v>
      </c>
      <c r="G243" s="6">
        <v>2837</v>
      </c>
    </row>
    <row r="244" spans="1:7" x14ac:dyDescent="0.25">
      <c r="A244" s="6">
        <v>12400</v>
      </c>
      <c r="B244" s="6">
        <v>1223</v>
      </c>
      <c r="C244" s="6">
        <v>1814</v>
      </c>
      <c r="D244" s="6">
        <v>2129</v>
      </c>
      <c r="E244" s="6">
        <v>2378</v>
      </c>
      <c r="F244" s="6">
        <v>2616</v>
      </c>
      <c r="G244" s="6">
        <v>2844</v>
      </c>
    </row>
    <row r="245" spans="1:7" x14ac:dyDescent="0.25">
      <c r="A245" s="6">
        <v>12450</v>
      </c>
      <c r="B245" s="6">
        <v>1226</v>
      </c>
      <c r="C245" s="6">
        <v>1818</v>
      </c>
      <c r="D245" s="6">
        <v>2135</v>
      </c>
      <c r="E245" s="6">
        <v>2384</v>
      </c>
      <c r="F245" s="6">
        <v>2623</v>
      </c>
      <c r="G245" s="6">
        <v>2851</v>
      </c>
    </row>
    <row r="246" spans="1:7" x14ac:dyDescent="0.25">
      <c r="A246" s="6">
        <v>12500</v>
      </c>
      <c r="B246" s="6">
        <v>1229</v>
      </c>
      <c r="C246" s="6">
        <v>1823</v>
      </c>
      <c r="D246" s="6">
        <v>2140</v>
      </c>
      <c r="E246" s="6">
        <v>2391</v>
      </c>
      <c r="F246" s="6">
        <v>2630</v>
      </c>
      <c r="G246" s="6">
        <v>2858</v>
      </c>
    </row>
    <row r="247" spans="1:7" x14ac:dyDescent="0.25">
      <c r="A247" s="6">
        <v>12550</v>
      </c>
      <c r="B247" s="6">
        <v>1232</v>
      </c>
      <c r="C247" s="6">
        <v>1828</v>
      </c>
      <c r="D247" s="6">
        <v>2146</v>
      </c>
      <c r="E247" s="6">
        <v>2397</v>
      </c>
      <c r="F247" s="6">
        <v>2636</v>
      </c>
      <c r="G247" s="6">
        <v>2866</v>
      </c>
    </row>
    <row r="248" spans="1:7" x14ac:dyDescent="0.25">
      <c r="A248" s="6">
        <v>12600</v>
      </c>
      <c r="B248" s="6">
        <v>1235</v>
      </c>
      <c r="C248" s="6">
        <v>1832</v>
      </c>
      <c r="D248" s="6">
        <v>2151</v>
      </c>
      <c r="E248" s="6">
        <v>2403</v>
      </c>
      <c r="F248" s="6">
        <v>2643</v>
      </c>
      <c r="G248" s="6">
        <v>2873</v>
      </c>
    </row>
    <row r="249" spans="1:7" x14ac:dyDescent="0.25">
      <c r="A249" s="6">
        <v>12650</v>
      </c>
      <c r="B249" s="6">
        <v>1239</v>
      </c>
      <c r="C249" s="6">
        <v>1837</v>
      </c>
      <c r="D249" s="6">
        <v>2157</v>
      </c>
      <c r="E249" s="6">
        <v>2409</v>
      </c>
      <c r="F249" s="6">
        <v>2650</v>
      </c>
      <c r="G249" s="6">
        <v>2880</v>
      </c>
    </row>
    <row r="250" spans="1:7" x14ac:dyDescent="0.25">
      <c r="A250" s="6">
        <v>12700</v>
      </c>
      <c r="B250" s="6">
        <v>1242</v>
      </c>
      <c r="C250" s="6">
        <v>1842</v>
      </c>
      <c r="D250" s="6">
        <v>2162</v>
      </c>
      <c r="E250" s="6">
        <v>2415</v>
      </c>
      <c r="F250" s="6">
        <v>2657</v>
      </c>
      <c r="G250" s="6">
        <v>2888</v>
      </c>
    </row>
    <row r="251" spans="1:7" x14ac:dyDescent="0.25">
      <c r="A251" s="6">
        <v>12750</v>
      </c>
      <c r="B251" s="6">
        <v>1245</v>
      </c>
      <c r="C251" s="6">
        <v>1846</v>
      </c>
      <c r="D251" s="6">
        <v>2168</v>
      </c>
      <c r="E251" s="6">
        <v>2421</v>
      </c>
      <c r="F251" s="6">
        <v>2663</v>
      </c>
      <c r="G251" s="6">
        <v>2895</v>
      </c>
    </row>
    <row r="252" spans="1:7" x14ac:dyDescent="0.25">
      <c r="A252" s="6">
        <v>12800</v>
      </c>
      <c r="B252" s="6">
        <v>1248</v>
      </c>
      <c r="C252" s="6">
        <v>1851</v>
      </c>
      <c r="D252" s="6">
        <v>2173</v>
      </c>
      <c r="E252" s="6">
        <v>2427</v>
      </c>
      <c r="F252" s="6">
        <v>2670</v>
      </c>
      <c r="G252" s="6">
        <v>2902</v>
      </c>
    </row>
    <row r="253" spans="1:7" x14ac:dyDescent="0.25">
      <c r="A253" s="6">
        <v>12850</v>
      </c>
      <c r="B253" s="6">
        <v>1251</v>
      </c>
      <c r="C253" s="6">
        <v>1856</v>
      </c>
      <c r="D253" s="6">
        <v>2178</v>
      </c>
      <c r="E253" s="6">
        <v>2433</v>
      </c>
      <c r="F253" s="6">
        <v>2677</v>
      </c>
      <c r="G253" s="6">
        <v>2910</v>
      </c>
    </row>
    <row r="254" spans="1:7" x14ac:dyDescent="0.25">
      <c r="A254" s="6">
        <v>12900</v>
      </c>
      <c r="B254" s="6">
        <v>1254</v>
      </c>
      <c r="C254" s="6">
        <v>1860</v>
      </c>
      <c r="D254" s="6">
        <v>2184</v>
      </c>
      <c r="E254" s="6">
        <v>2439</v>
      </c>
      <c r="F254" s="6">
        <v>2683</v>
      </c>
      <c r="G254" s="6">
        <v>2917</v>
      </c>
    </row>
    <row r="255" spans="1:7" x14ac:dyDescent="0.25">
      <c r="A255" s="6">
        <v>12950</v>
      </c>
      <c r="B255" s="6">
        <v>1257</v>
      </c>
      <c r="C255" s="6">
        <v>1865</v>
      </c>
      <c r="D255" s="6">
        <v>2189</v>
      </c>
      <c r="E255" s="6">
        <v>2446</v>
      </c>
      <c r="F255" s="6">
        <v>2690</v>
      </c>
      <c r="G255" s="6">
        <v>2924</v>
      </c>
    </row>
    <row r="256" spans="1:7" x14ac:dyDescent="0.25">
      <c r="A256" s="6">
        <v>13000</v>
      </c>
      <c r="B256" s="6">
        <v>1261</v>
      </c>
      <c r="C256" s="6">
        <v>1870</v>
      </c>
      <c r="D256" s="6">
        <v>2195</v>
      </c>
      <c r="E256" s="6">
        <v>2452</v>
      </c>
      <c r="F256" s="6">
        <v>2697</v>
      </c>
      <c r="G256" s="6">
        <v>2931</v>
      </c>
    </row>
    <row r="257" spans="1:7" x14ac:dyDescent="0.25">
      <c r="A257" s="6">
        <v>13050</v>
      </c>
      <c r="B257" s="6">
        <v>1264</v>
      </c>
      <c r="C257" s="6">
        <v>1874</v>
      </c>
      <c r="D257" s="6">
        <v>2200</v>
      </c>
      <c r="E257" s="6">
        <v>2458</v>
      </c>
      <c r="F257" s="6">
        <v>2704</v>
      </c>
      <c r="G257" s="6">
        <v>2939</v>
      </c>
    </row>
    <row r="258" spans="1:7" x14ac:dyDescent="0.25">
      <c r="A258" s="6">
        <v>13100</v>
      </c>
      <c r="B258" s="6">
        <v>1267</v>
      </c>
      <c r="C258" s="6">
        <v>1879</v>
      </c>
      <c r="D258" s="6">
        <v>2206</v>
      </c>
      <c r="E258" s="6">
        <v>2464</v>
      </c>
      <c r="F258" s="6">
        <v>2710</v>
      </c>
      <c r="G258" s="6">
        <v>2946</v>
      </c>
    </row>
    <row r="259" spans="1:7" x14ac:dyDescent="0.25">
      <c r="A259" s="6">
        <v>13150</v>
      </c>
      <c r="B259" s="6">
        <v>1270</v>
      </c>
      <c r="C259" s="6">
        <v>1884</v>
      </c>
      <c r="D259" s="6">
        <v>2211</v>
      </c>
      <c r="E259" s="6">
        <v>2470</v>
      </c>
      <c r="F259" s="6">
        <v>2717</v>
      </c>
      <c r="G259" s="6">
        <v>2953</v>
      </c>
    </row>
    <row r="260" spans="1:7" x14ac:dyDescent="0.25">
      <c r="A260" s="6">
        <v>13200</v>
      </c>
      <c r="B260" s="6">
        <v>1273</v>
      </c>
      <c r="C260" s="6">
        <v>1888</v>
      </c>
      <c r="D260" s="6">
        <v>2217</v>
      </c>
      <c r="E260" s="6">
        <v>2476</v>
      </c>
      <c r="F260" s="6">
        <v>2724</v>
      </c>
      <c r="G260" s="6">
        <v>2961</v>
      </c>
    </row>
    <row r="261" spans="1:7" x14ac:dyDescent="0.25">
      <c r="A261" s="6">
        <v>13250</v>
      </c>
      <c r="B261" s="6">
        <v>1276</v>
      </c>
      <c r="C261" s="6">
        <v>1893</v>
      </c>
      <c r="D261" s="6">
        <v>2222</v>
      </c>
      <c r="E261" s="6">
        <v>2482</v>
      </c>
      <c r="F261" s="6">
        <v>2730</v>
      </c>
      <c r="G261" s="6">
        <v>2968</v>
      </c>
    </row>
    <row r="262" spans="1:7" x14ac:dyDescent="0.25">
      <c r="A262" s="6">
        <v>13300</v>
      </c>
      <c r="B262" s="6">
        <v>1279</v>
      </c>
      <c r="C262" s="6">
        <v>1898</v>
      </c>
      <c r="D262" s="6">
        <v>2228</v>
      </c>
      <c r="E262" s="6">
        <v>2488</v>
      </c>
      <c r="F262" s="6">
        <v>2737</v>
      </c>
      <c r="G262" s="6">
        <v>2975</v>
      </c>
    </row>
    <row r="263" spans="1:7" x14ac:dyDescent="0.25">
      <c r="A263" s="6">
        <v>13350</v>
      </c>
      <c r="B263" s="6">
        <v>1283</v>
      </c>
      <c r="C263" s="6">
        <v>1902</v>
      </c>
      <c r="D263" s="6">
        <v>2233</v>
      </c>
      <c r="E263" s="6">
        <v>2494</v>
      </c>
      <c r="F263" s="6">
        <v>2744</v>
      </c>
      <c r="G263" s="6">
        <v>2983</v>
      </c>
    </row>
    <row r="264" spans="1:7" x14ac:dyDescent="0.25">
      <c r="A264" s="6">
        <v>13400</v>
      </c>
      <c r="B264" s="6">
        <v>1286</v>
      </c>
      <c r="C264" s="6">
        <v>1907</v>
      </c>
      <c r="D264" s="6">
        <v>2239</v>
      </c>
      <c r="E264" s="6">
        <v>2501</v>
      </c>
      <c r="F264" s="6">
        <v>2751</v>
      </c>
      <c r="G264" s="6">
        <v>2990</v>
      </c>
    </row>
    <row r="265" spans="1:7" x14ac:dyDescent="0.25">
      <c r="A265" s="6">
        <v>13450</v>
      </c>
      <c r="B265" s="6">
        <v>1289</v>
      </c>
      <c r="C265" s="6">
        <v>1912</v>
      </c>
      <c r="D265" s="6">
        <v>2244</v>
      </c>
      <c r="E265" s="6">
        <v>2507</v>
      </c>
      <c r="F265" s="6">
        <v>2757</v>
      </c>
      <c r="G265" s="6">
        <v>2997</v>
      </c>
    </row>
    <row r="266" spans="1:7" x14ac:dyDescent="0.25">
      <c r="A266" s="6">
        <v>13500</v>
      </c>
      <c r="B266" s="6">
        <v>1292</v>
      </c>
      <c r="C266" s="6">
        <v>1916</v>
      </c>
      <c r="D266" s="6">
        <v>2250</v>
      </c>
      <c r="E266" s="6">
        <v>2513</v>
      </c>
      <c r="F266" s="6">
        <v>2764</v>
      </c>
      <c r="G266" s="6">
        <v>3005</v>
      </c>
    </row>
    <row r="267" spans="1:7" x14ac:dyDescent="0.25">
      <c r="A267" s="6">
        <v>13550</v>
      </c>
      <c r="B267" s="6">
        <v>1295</v>
      </c>
      <c r="C267" s="6">
        <v>1921</v>
      </c>
      <c r="D267" s="6">
        <v>2256</v>
      </c>
      <c r="E267" s="6">
        <v>2520</v>
      </c>
      <c r="F267" s="6">
        <v>2772</v>
      </c>
      <c r="G267" s="6">
        <v>3013</v>
      </c>
    </row>
    <row r="268" spans="1:7" x14ac:dyDescent="0.25">
      <c r="A268" s="6">
        <v>13600</v>
      </c>
      <c r="B268" s="6">
        <v>1297</v>
      </c>
      <c r="C268" s="6">
        <v>1925</v>
      </c>
      <c r="D268" s="6">
        <v>2262</v>
      </c>
      <c r="E268" s="6">
        <v>2526</v>
      </c>
      <c r="F268" s="6">
        <v>2779</v>
      </c>
      <c r="G268" s="6">
        <v>3021</v>
      </c>
    </row>
    <row r="269" spans="1:7" x14ac:dyDescent="0.25">
      <c r="A269" s="6">
        <v>13650</v>
      </c>
      <c r="B269" s="6">
        <v>1300</v>
      </c>
      <c r="C269" s="6">
        <v>1930</v>
      </c>
      <c r="D269" s="6">
        <v>2268</v>
      </c>
      <c r="E269" s="6">
        <v>2533</v>
      </c>
      <c r="F269" s="6">
        <v>2786</v>
      </c>
      <c r="G269" s="6">
        <v>3029</v>
      </c>
    </row>
    <row r="270" spans="1:7" x14ac:dyDescent="0.25">
      <c r="A270" s="6">
        <v>13700</v>
      </c>
      <c r="B270" s="6">
        <v>1303</v>
      </c>
      <c r="C270" s="6">
        <v>1935</v>
      </c>
      <c r="D270" s="6">
        <v>2274</v>
      </c>
      <c r="E270" s="6">
        <v>2540</v>
      </c>
      <c r="F270" s="6">
        <v>2794</v>
      </c>
      <c r="G270" s="6">
        <v>3037</v>
      </c>
    </row>
    <row r="271" spans="1:7" x14ac:dyDescent="0.25">
      <c r="A271" s="6">
        <v>13750</v>
      </c>
      <c r="B271" s="6">
        <v>1306</v>
      </c>
      <c r="C271" s="6">
        <v>1939</v>
      </c>
      <c r="D271" s="6">
        <v>2280</v>
      </c>
      <c r="E271" s="6">
        <v>2546</v>
      </c>
      <c r="F271" s="6">
        <v>2801</v>
      </c>
      <c r="G271" s="6">
        <v>3045</v>
      </c>
    </row>
    <row r="272" spans="1:7" x14ac:dyDescent="0.25">
      <c r="A272" s="6">
        <v>13800</v>
      </c>
      <c r="B272" s="6">
        <v>1308</v>
      </c>
      <c r="C272" s="6">
        <v>1944</v>
      </c>
      <c r="D272" s="6">
        <v>2286</v>
      </c>
      <c r="E272" s="6">
        <v>2553</v>
      </c>
      <c r="F272" s="6">
        <v>2808</v>
      </c>
      <c r="G272" s="6">
        <v>3053</v>
      </c>
    </row>
    <row r="273" spans="1:7" x14ac:dyDescent="0.25">
      <c r="A273" s="6">
        <v>13850</v>
      </c>
      <c r="B273" s="6">
        <v>1311</v>
      </c>
      <c r="C273" s="6">
        <v>1948</v>
      </c>
      <c r="D273" s="6">
        <v>2292</v>
      </c>
      <c r="E273" s="6">
        <v>2560</v>
      </c>
      <c r="F273" s="6">
        <v>2816</v>
      </c>
      <c r="G273" s="6">
        <v>3061</v>
      </c>
    </row>
    <row r="274" spans="1:7" x14ac:dyDescent="0.25">
      <c r="A274" s="6">
        <v>13900</v>
      </c>
      <c r="B274" s="6">
        <v>1314</v>
      </c>
      <c r="C274" s="6">
        <v>1953</v>
      </c>
      <c r="D274" s="6">
        <v>2298</v>
      </c>
      <c r="E274" s="6">
        <v>2566</v>
      </c>
      <c r="F274" s="6">
        <v>2823</v>
      </c>
      <c r="G274" s="6">
        <v>3069</v>
      </c>
    </row>
    <row r="275" spans="1:7" x14ac:dyDescent="0.25">
      <c r="A275" s="6">
        <v>13950</v>
      </c>
      <c r="B275" s="6">
        <v>1317</v>
      </c>
      <c r="C275" s="6">
        <v>1957</v>
      </c>
      <c r="D275" s="6">
        <v>2304</v>
      </c>
      <c r="E275" s="6">
        <v>2573</v>
      </c>
      <c r="F275" s="6">
        <v>2830</v>
      </c>
      <c r="G275" s="6">
        <v>3077</v>
      </c>
    </row>
    <row r="276" spans="1:7" x14ac:dyDescent="0.25">
      <c r="A276" s="6">
        <v>14000</v>
      </c>
      <c r="B276" s="6">
        <v>1320</v>
      </c>
      <c r="C276" s="6">
        <v>1962</v>
      </c>
      <c r="D276" s="6">
        <v>2310</v>
      </c>
      <c r="E276" s="6">
        <v>2580</v>
      </c>
      <c r="F276" s="6">
        <v>2838</v>
      </c>
      <c r="G276" s="6">
        <v>3085</v>
      </c>
    </row>
    <row r="277" spans="1:7" x14ac:dyDescent="0.25">
      <c r="A277" s="6">
        <v>14050</v>
      </c>
      <c r="B277" s="6">
        <v>1322</v>
      </c>
      <c r="C277" s="6">
        <v>1967</v>
      </c>
      <c r="D277" s="6">
        <v>2316</v>
      </c>
      <c r="E277" s="6">
        <v>2586</v>
      </c>
      <c r="F277" s="6">
        <v>2845</v>
      </c>
      <c r="G277" s="6">
        <v>3093</v>
      </c>
    </row>
    <row r="278" spans="1:7" x14ac:dyDescent="0.25">
      <c r="A278" s="6">
        <v>14100</v>
      </c>
      <c r="B278" s="6">
        <v>1325</v>
      </c>
      <c r="C278" s="6">
        <v>1971</v>
      </c>
      <c r="D278" s="6">
        <v>2322</v>
      </c>
      <c r="E278" s="6">
        <v>2593</v>
      </c>
      <c r="F278" s="6">
        <v>2852</v>
      </c>
      <c r="G278" s="6">
        <v>3101</v>
      </c>
    </row>
    <row r="279" spans="1:7" x14ac:dyDescent="0.25">
      <c r="A279" s="6">
        <v>14150</v>
      </c>
      <c r="B279" s="6">
        <v>1328</v>
      </c>
      <c r="C279" s="6">
        <v>1976</v>
      </c>
      <c r="D279" s="6">
        <v>2328</v>
      </c>
      <c r="E279" s="6">
        <v>2600</v>
      </c>
      <c r="F279" s="6">
        <v>2860</v>
      </c>
      <c r="G279" s="6">
        <v>3109</v>
      </c>
    </row>
    <row r="280" spans="1:7" x14ac:dyDescent="0.25">
      <c r="A280" s="6">
        <v>14200</v>
      </c>
      <c r="B280" s="6">
        <v>1331</v>
      </c>
      <c r="C280" s="6">
        <v>1980</v>
      </c>
      <c r="D280" s="6">
        <v>2333</v>
      </c>
      <c r="E280" s="6">
        <v>2607</v>
      </c>
      <c r="F280" s="6">
        <v>2867</v>
      </c>
      <c r="G280" s="6">
        <v>3117</v>
      </c>
    </row>
    <row r="281" spans="1:7" x14ac:dyDescent="0.25">
      <c r="A281" s="6">
        <v>14250</v>
      </c>
      <c r="B281" s="6">
        <v>1334</v>
      </c>
      <c r="C281" s="6">
        <v>1985</v>
      </c>
      <c r="D281" s="6">
        <v>2339</v>
      </c>
      <c r="E281" s="6">
        <v>2613</v>
      </c>
      <c r="F281" s="6">
        <v>2875</v>
      </c>
      <c r="G281" s="6">
        <v>3125</v>
      </c>
    </row>
    <row r="282" spans="1:7" x14ac:dyDescent="0.25">
      <c r="A282" s="6">
        <v>14300</v>
      </c>
      <c r="B282" s="6">
        <v>1336</v>
      </c>
      <c r="C282" s="6">
        <v>1990</v>
      </c>
      <c r="D282" s="6">
        <v>2345</v>
      </c>
      <c r="E282" s="6">
        <v>2620</v>
      </c>
      <c r="F282" s="6">
        <v>2882</v>
      </c>
      <c r="G282" s="6">
        <v>3133</v>
      </c>
    </row>
    <row r="283" spans="1:7" x14ac:dyDescent="0.25">
      <c r="A283" s="6">
        <v>14350</v>
      </c>
      <c r="B283" s="6">
        <v>1339</v>
      </c>
      <c r="C283" s="6">
        <v>1994</v>
      </c>
      <c r="D283" s="6">
        <v>2351</v>
      </c>
      <c r="E283" s="6">
        <v>2627</v>
      </c>
      <c r="F283" s="6">
        <v>2889</v>
      </c>
      <c r="G283" s="6">
        <v>3141</v>
      </c>
    </row>
    <row r="284" spans="1:7" x14ac:dyDescent="0.25">
      <c r="A284" s="6">
        <v>14400</v>
      </c>
      <c r="B284" s="6">
        <v>1342</v>
      </c>
      <c r="C284" s="6">
        <v>1999</v>
      </c>
      <c r="D284" s="6">
        <v>2357</v>
      </c>
      <c r="E284" s="6">
        <v>2633</v>
      </c>
      <c r="F284" s="6">
        <v>2897</v>
      </c>
      <c r="G284" s="6">
        <v>3149</v>
      </c>
    </row>
    <row r="285" spans="1:7" x14ac:dyDescent="0.25">
      <c r="A285" s="6">
        <v>14450</v>
      </c>
      <c r="B285" s="6">
        <v>1345</v>
      </c>
      <c r="C285" s="6">
        <v>2003</v>
      </c>
      <c r="D285" s="6">
        <v>2363</v>
      </c>
      <c r="E285" s="6">
        <v>2640</v>
      </c>
      <c r="F285" s="6">
        <v>2904</v>
      </c>
      <c r="G285" s="6">
        <v>3157</v>
      </c>
    </row>
    <row r="286" spans="1:7" x14ac:dyDescent="0.25">
      <c r="A286" s="6">
        <v>14500</v>
      </c>
      <c r="B286" s="6">
        <v>1347</v>
      </c>
      <c r="C286" s="6">
        <v>2008</v>
      </c>
      <c r="D286" s="6">
        <v>2369</v>
      </c>
      <c r="E286" s="6">
        <v>2647</v>
      </c>
      <c r="F286" s="6">
        <v>2911</v>
      </c>
      <c r="G286" s="6">
        <v>3164</v>
      </c>
    </row>
    <row r="287" spans="1:7" x14ac:dyDescent="0.25">
      <c r="A287" s="6">
        <v>14550</v>
      </c>
      <c r="B287" s="6">
        <v>1350</v>
      </c>
      <c r="C287" s="6">
        <v>2013</v>
      </c>
      <c r="D287" s="6">
        <v>2375</v>
      </c>
      <c r="E287" s="6">
        <v>2653</v>
      </c>
      <c r="F287" s="6">
        <v>2919</v>
      </c>
      <c r="G287" s="6">
        <v>3172</v>
      </c>
    </row>
    <row r="288" spans="1:7" x14ac:dyDescent="0.25">
      <c r="A288" s="6">
        <v>14600</v>
      </c>
      <c r="B288" s="6">
        <v>1353</v>
      </c>
      <c r="C288" s="6">
        <v>2017</v>
      </c>
      <c r="D288" s="6">
        <v>2381</v>
      </c>
      <c r="E288" s="6">
        <v>2660</v>
      </c>
      <c r="F288" s="6">
        <v>2926</v>
      </c>
      <c r="G288" s="6">
        <v>3180</v>
      </c>
    </row>
    <row r="289" spans="1:7" x14ac:dyDescent="0.25">
      <c r="A289" s="6">
        <v>14650</v>
      </c>
      <c r="B289" s="6">
        <v>1356</v>
      </c>
      <c r="C289" s="6">
        <v>2022</v>
      </c>
      <c r="D289" s="6">
        <v>2387</v>
      </c>
      <c r="E289" s="6">
        <v>2667</v>
      </c>
      <c r="F289" s="6">
        <v>2933</v>
      </c>
      <c r="G289" s="6">
        <v>3188</v>
      </c>
    </row>
    <row r="290" spans="1:7" x14ac:dyDescent="0.25">
      <c r="A290" s="6">
        <v>14700</v>
      </c>
      <c r="B290" s="6">
        <v>1359</v>
      </c>
      <c r="C290" s="6">
        <v>2026</v>
      </c>
      <c r="D290" s="6">
        <v>2393</v>
      </c>
      <c r="E290" s="6">
        <v>2673</v>
      </c>
      <c r="F290" s="6">
        <v>2941</v>
      </c>
      <c r="G290" s="6">
        <v>3196</v>
      </c>
    </row>
    <row r="291" spans="1:7" x14ac:dyDescent="0.25">
      <c r="A291" s="6">
        <v>14750</v>
      </c>
      <c r="B291" s="6">
        <v>1361</v>
      </c>
      <c r="C291" s="6">
        <v>2031</v>
      </c>
      <c r="D291" s="6">
        <v>2399</v>
      </c>
      <c r="E291" s="6">
        <v>2680</v>
      </c>
      <c r="F291" s="6">
        <v>2948</v>
      </c>
      <c r="G291" s="6">
        <v>3204</v>
      </c>
    </row>
    <row r="292" spans="1:7" x14ac:dyDescent="0.25">
      <c r="A292" s="6">
        <v>14800</v>
      </c>
      <c r="B292" s="6">
        <v>1364</v>
      </c>
      <c r="C292" s="6">
        <v>2036</v>
      </c>
      <c r="D292" s="6">
        <v>2405</v>
      </c>
      <c r="E292" s="6">
        <v>2686</v>
      </c>
      <c r="F292" s="6">
        <v>2955</v>
      </c>
      <c r="G292" s="6">
        <v>3212</v>
      </c>
    </row>
    <row r="293" spans="1:7" x14ac:dyDescent="0.25">
      <c r="A293" s="6">
        <v>14850</v>
      </c>
      <c r="B293" s="6">
        <v>1368</v>
      </c>
      <c r="C293" s="6">
        <v>2040</v>
      </c>
      <c r="D293" s="6">
        <v>2410</v>
      </c>
      <c r="E293" s="6">
        <v>2692</v>
      </c>
      <c r="F293" s="6">
        <v>2961</v>
      </c>
      <c r="G293" s="6">
        <v>3219</v>
      </c>
    </row>
    <row r="294" spans="1:7" x14ac:dyDescent="0.25">
      <c r="A294" s="6">
        <v>14900</v>
      </c>
      <c r="B294" s="6">
        <v>1371</v>
      </c>
      <c r="C294" s="6">
        <v>2045</v>
      </c>
      <c r="D294" s="6">
        <v>2415</v>
      </c>
      <c r="E294" s="6">
        <v>2698</v>
      </c>
      <c r="F294" s="6">
        <v>2967</v>
      </c>
      <c r="G294" s="6">
        <v>3226</v>
      </c>
    </row>
    <row r="295" spans="1:7" x14ac:dyDescent="0.25">
      <c r="A295" s="6">
        <v>14950</v>
      </c>
      <c r="B295" s="6">
        <v>1375</v>
      </c>
      <c r="C295" s="6">
        <v>2050</v>
      </c>
      <c r="D295" s="6">
        <v>2420</v>
      </c>
      <c r="E295" s="6">
        <v>2703</v>
      </c>
      <c r="F295" s="6">
        <v>2974</v>
      </c>
      <c r="G295" s="6">
        <v>3232</v>
      </c>
    </row>
    <row r="296" spans="1:7" x14ac:dyDescent="0.25">
      <c r="A296" s="6">
        <v>15000</v>
      </c>
      <c r="B296" s="6">
        <v>1378</v>
      </c>
      <c r="C296" s="6">
        <v>2055</v>
      </c>
      <c r="D296" s="6">
        <v>2425</v>
      </c>
      <c r="E296" s="6">
        <v>2709</v>
      </c>
      <c r="F296" s="6">
        <v>2980</v>
      </c>
      <c r="G296" s="6">
        <v>3239</v>
      </c>
    </row>
    <row r="297" spans="1:7" x14ac:dyDescent="0.25">
      <c r="A297" s="6">
        <v>15050</v>
      </c>
      <c r="B297" s="6">
        <v>1382</v>
      </c>
      <c r="C297" s="6">
        <v>2059</v>
      </c>
      <c r="D297" s="6">
        <v>2430</v>
      </c>
      <c r="E297" s="6">
        <v>2714</v>
      </c>
      <c r="F297" s="6">
        <v>2986</v>
      </c>
      <c r="G297" s="6">
        <v>3246</v>
      </c>
    </row>
    <row r="298" spans="1:7" x14ac:dyDescent="0.25">
      <c r="A298" s="6">
        <v>15100</v>
      </c>
      <c r="B298" s="6">
        <v>1385</v>
      </c>
      <c r="C298" s="6">
        <v>2064</v>
      </c>
      <c r="D298" s="6">
        <v>2435</v>
      </c>
      <c r="E298" s="6">
        <v>2720</v>
      </c>
      <c r="F298" s="6">
        <v>2992</v>
      </c>
      <c r="G298" s="6">
        <v>3252</v>
      </c>
    </row>
    <row r="299" spans="1:7" x14ac:dyDescent="0.25">
      <c r="A299" s="6">
        <v>15150</v>
      </c>
      <c r="B299" s="6">
        <v>1389</v>
      </c>
      <c r="C299" s="6">
        <v>2069</v>
      </c>
      <c r="D299" s="6">
        <v>2440</v>
      </c>
      <c r="E299" s="6">
        <v>2726</v>
      </c>
      <c r="F299" s="6">
        <v>2998</v>
      </c>
      <c r="G299" s="6">
        <v>3259</v>
      </c>
    </row>
    <row r="300" spans="1:7" x14ac:dyDescent="0.25">
      <c r="A300" s="6">
        <v>15200</v>
      </c>
      <c r="B300" s="6">
        <v>1392</v>
      </c>
      <c r="C300" s="6">
        <v>2074</v>
      </c>
      <c r="D300" s="6">
        <v>2445</v>
      </c>
      <c r="E300" s="6">
        <v>2731</v>
      </c>
      <c r="F300" s="6">
        <v>3004</v>
      </c>
      <c r="G300" s="6">
        <v>3266</v>
      </c>
    </row>
    <row r="301" spans="1:7" x14ac:dyDescent="0.25">
      <c r="A301" s="6">
        <v>15250</v>
      </c>
      <c r="B301" s="6">
        <v>1396</v>
      </c>
      <c r="C301" s="6">
        <v>2078</v>
      </c>
      <c r="D301" s="6">
        <v>2450</v>
      </c>
      <c r="E301" s="6">
        <v>2737</v>
      </c>
      <c r="F301" s="6">
        <v>3010</v>
      </c>
      <c r="G301" s="6">
        <v>3272</v>
      </c>
    </row>
    <row r="302" spans="1:7" x14ac:dyDescent="0.25">
      <c r="A302" s="6">
        <v>15300</v>
      </c>
      <c r="B302" s="6">
        <v>1400</v>
      </c>
      <c r="C302" s="6">
        <v>2083</v>
      </c>
      <c r="D302" s="6">
        <v>2455</v>
      </c>
      <c r="E302" s="6">
        <v>2742</v>
      </c>
      <c r="F302" s="6">
        <v>3017</v>
      </c>
      <c r="G302" s="6">
        <v>3279</v>
      </c>
    </row>
    <row r="303" spans="1:7" x14ac:dyDescent="0.25">
      <c r="A303" s="6">
        <v>15350</v>
      </c>
      <c r="B303" s="6">
        <v>1403</v>
      </c>
      <c r="C303" s="6">
        <v>2088</v>
      </c>
      <c r="D303" s="6">
        <v>2460</v>
      </c>
      <c r="E303" s="6">
        <v>2748</v>
      </c>
      <c r="F303" s="6">
        <v>3023</v>
      </c>
      <c r="G303" s="6">
        <v>3286</v>
      </c>
    </row>
    <row r="304" spans="1:7" x14ac:dyDescent="0.25">
      <c r="A304" s="6">
        <v>15400</v>
      </c>
      <c r="B304" s="6">
        <v>1407</v>
      </c>
      <c r="C304" s="6">
        <v>2093</v>
      </c>
      <c r="D304" s="6">
        <v>2465</v>
      </c>
      <c r="E304" s="6">
        <v>2754</v>
      </c>
      <c r="F304" s="6">
        <v>3029</v>
      </c>
      <c r="G304" s="6">
        <v>3292</v>
      </c>
    </row>
    <row r="305" spans="1:7" x14ac:dyDescent="0.25">
      <c r="A305" s="6">
        <v>15450</v>
      </c>
      <c r="B305" s="6">
        <v>1410</v>
      </c>
      <c r="C305" s="6">
        <v>2098</v>
      </c>
      <c r="D305" s="6">
        <v>2470</v>
      </c>
      <c r="E305" s="6">
        <v>2759</v>
      </c>
      <c r="F305" s="6">
        <v>3035</v>
      </c>
      <c r="G305" s="6">
        <v>3299</v>
      </c>
    </row>
    <row r="306" spans="1:7" x14ac:dyDescent="0.25">
      <c r="A306" s="6">
        <v>15500</v>
      </c>
      <c r="B306" s="6">
        <v>1414</v>
      </c>
      <c r="C306" s="6">
        <v>2102</v>
      </c>
      <c r="D306" s="6">
        <v>2475</v>
      </c>
      <c r="E306" s="6">
        <v>2765</v>
      </c>
      <c r="F306" s="6">
        <v>3041</v>
      </c>
      <c r="G306" s="6">
        <v>3306</v>
      </c>
    </row>
    <row r="307" spans="1:7" x14ac:dyDescent="0.25">
      <c r="A307" s="6">
        <v>15550</v>
      </c>
      <c r="B307" s="6">
        <v>1417</v>
      </c>
      <c r="C307" s="6">
        <v>2107</v>
      </c>
      <c r="D307" s="6">
        <v>2480</v>
      </c>
      <c r="E307" s="6">
        <v>2770</v>
      </c>
      <c r="F307" s="6">
        <v>3047</v>
      </c>
      <c r="G307" s="6">
        <v>3312</v>
      </c>
    </row>
    <row r="308" spans="1:7" x14ac:dyDescent="0.25">
      <c r="A308" s="6">
        <v>15600</v>
      </c>
      <c r="B308" s="6">
        <v>1421</v>
      </c>
      <c r="C308" s="6">
        <v>2112</v>
      </c>
      <c r="D308" s="6">
        <v>2485</v>
      </c>
      <c r="E308" s="6">
        <v>2776</v>
      </c>
      <c r="F308" s="6">
        <v>3053</v>
      </c>
      <c r="G308" s="6">
        <v>3319</v>
      </c>
    </row>
    <row r="309" spans="1:7" x14ac:dyDescent="0.25">
      <c r="A309" s="6">
        <v>15650</v>
      </c>
      <c r="B309" s="6">
        <v>1424</v>
      </c>
      <c r="C309" s="6">
        <v>2117</v>
      </c>
      <c r="D309" s="6">
        <v>2490</v>
      </c>
      <c r="E309" s="6">
        <v>2781</v>
      </c>
      <c r="F309" s="6">
        <v>3060</v>
      </c>
      <c r="G309" s="6">
        <v>3326</v>
      </c>
    </row>
    <row r="310" spans="1:7" x14ac:dyDescent="0.25">
      <c r="A310" s="6">
        <v>15700</v>
      </c>
      <c r="B310" s="6">
        <v>1428</v>
      </c>
      <c r="C310" s="6">
        <v>2121</v>
      </c>
      <c r="D310" s="6">
        <v>2495</v>
      </c>
      <c r="E310" s="6">
        <v>2787</v>
      </c>
      <c r="F310" s="6">
        <v>3066</v>
      </c>
      <c r="G310" s="6">
        <v>3333</v>
      </c>
    </row>
    <row r="311" spans="1:7" x14ac:dyDescent="0.25">
      <c r="A311" s="6">
        <v>15750</v>
      </c>
      <c r="B311" s="6">
        <v>1431</v>
      </c>
      <c r="C311" s="6">
        <v>2126</v>
      </c>
      <c r="D311" s="6">
        <v>2500</v>
      </c>
      <c r="E311" s="6">
        <v>2793</v>
      </c>
      <c r="F311" s="6">
        <v>3072</v>
      </c>
      <c r="G311" s="6">
        <v>3339</v>
      </c>
    </row>
    <row r="312" spans="1:7" x14ac:dyDescent="0.25">
      <c r="A312" s="6">
        <v>15800</v>
      </c>
      <c r="B312" s="6">
        <v>1435</v>
      </c>
      <c r="C312" s="6">
        <v>2131</v>
      </c>
      <c r="D312" s="6">
        <v>2505</v>
      </c>
      <c r="E312" s="6">
        <v>2798</v>
      </c>
      <c r="F312" s="6">
        <v>3078</v>
      </c>
      <c r="G312" s="6">
        <v>3346</v>
      </c>
    </row>
    <row r="313" spans="1:7" x14ac:dyDescent="0.25">
      <c r="A313" s="6">
        <v>15850</v>
      </c>
      <c r="B313" s="6">
        <v>1438</v>
      </c>
      <c r="C313" s="6">
        <v>2136</v>
      </c>
      <c r="D313" s="6">
        <v>2510</v>
      </c>
      <c r="E313" s="6">
        <v>2804</v>
      </c>
      <c r="F313" s="6">
        <v>3084</v>
      </c>
      <c r="G313" s="6">
        <v>3353</v>
      </c>
    </row>
    <row r="314" spans="1:7" x14ac:dyDescent="0.25">
      <c r="A314" s="6">
        <v>15900</v>
      </c>
      <c r="B314" s="6">
        <v>1442</v>
      </c>
      <c r="C314" s="6">
        <v>2140</v>
      </c>
      <c r="D314" s="6">
        <v>2515</v>
      </c>
      <c r="E314" s="6">
        <v>2809</v>
      </c>
      <c r="F314" s="6">
        <v>3090</v>
      </c>
      <c r="G314" s="6">
        <v>3359</v>
      </c>
    </row>
    <row r="315" spans="1:7" x14ac:dyDescent="0.25">
      <c r="A315" s="6">
        <v>15950</v>
      </c>
      <c r="B315" s="6">
        <v>1445</v>
      </c>
      <c r="C315" s="6">
        <v>2145</v>
      </c>
      <c r="D315" s="6">
        <v>2520</v>
      </c>
      <c r="E315" s="6">
        <v>2815</v>
      </c>
      <c r="F315" s="6">
        <v>3097</v>
      </c>
      <c r="G315" s="6">
        <v>3366</v>
      </c>
    </row>
    <row r="316" spans="1:7" x14ac:dyDescent="0.25">
      <c r="A316" s="6">
        <v>16000</v>
      </c>
      <c r="B316" s="6">
        <v>1449</v>
      </c>
      <c r="C316" s="6">
        <v>2150</v>
      </c>
      <c r="D316" s="6">
        <v>2525</v>
      </c>
      <c r="E316" s="6">
        <v>2821</v>
      </c>
      <c r="F316" s="6">
        <v>3103</v>
      </c>
      <c r="G316" s="6">
        <v>3373</v>
      </c>
    </row>
    <row r="317" spans="1:7" x14ac:dyDescent="0.25">
      <c r="A317" s="6">
        <v>16050</v>
      </c>
      <c r="B317" s="6">
        <v>1453</v>
      </c>
      <c r="C317" s="6">
        <v>2155</v>
      </c>
      <c r="D317" s="6">
        <v>2530</v>
      </c>
      <c r="E317" s="6">
        <v>2826</v>
      </c>
      <c r="F317" s="6">
        <v>3109</v>
      </c>
      <c r="G317" s="6">
        <v>3379</v>
      </c>
    </row>
    <row r="318" spans="1:7" x14ac:dyDescent="0.25">
      <c r="A318" s="6">
        <v>16100</v>
      </c>
      <c r="B318" s="6">
        <v>1456</v>
      </c>
      <c r="C318" s="6">
        <v>2159</v>
      </c>
      <c r="D318" s="6">
        <v>2535</v>
      </c>
      <c r="E318" s="6">
        <v>2832</v>
      </c>
      <c r="F318" s="6">
        <v>3115</v>
      </c>
      <c r="G318" s="6">
        <v>3386</v>
      </c>
    </row>
    <row r="319" spans="1:7" x14ac:dyDescent="0.25">
      <c r="A319" s="6">
        <v>16150</v>
      </c>
      <c r="B319" s="6">
        <v>1458</v>
      </c>
      <c r="C319" s="6">
        <v>2162</v>
      </c>
      <c r="D319" s="6">
        <v>2538</v>
      </c>
      <c r="E319" s="6">
        <v>2835</v>
      </c>
      <c r="F319" s="6">
        <v>3119</v>
      </c>
      <c r="G319" s="6">
        <v>3390</v>
      </c>
    </row>
    <row r="320" spans="1:7" x14ac:dyDescent="0.25">
      <c r="A320" s="6">
        <v>16200</v>
      </c>
      <c r="B320" s="6">
        <v>1459</v>
      </c>
      <c r="C320" s="6">
        <v>2164</v>
      </c>
      <c r="D320" s="6">
        <v>2541</v>
      </c>
      <c r="E320" s="6">
        <v>2838</v>
      </c>
      <c r="F320" s="6">
        <v>3122</v>
      </c>
      <c r="G320" s="6">
        <v>3394</v>
      </c>
    </row>
    <row r="321" spans="1:7" x14ac:dyDescent="0.25">
      <c r="A321" s="6">
        <v>16250</v>
      </c>
      <c r="B321" s="6">
        <v>1461</v>
      </c>
      <c r="C321" s="6">
        <v>2167</v>
      </c>
      <c r="D321" s="6">
        <v>2544</v>
      </c>
      <c r="E321" s="6">
        <v>2841</v>
      </c>
      <c r="F321" s="6">
        <v>3125</v>
      </c>
      <c r="G321" s="6">
        <v>3397</v>
      </c>
    </row>
    <row r="322" spans="1:7" x14ac:dyDescent="0.25">
      <c r="A322" s="6">
        <v>16300</v>
      </c>
      <c r="B322" s="6">
        <v>1462</v>
      </c>
      <c r="C322" s="6">
        <v>2169</v>
      </c>
      <c r="D322" s="6">
        <v>2546</v>
      </c>
      <c r="E322" s="6">
        <v>2844</v>
      </c>
      <c r="F322" s="6">
        <v>3128</v>
      </c>
      <c r="G322" s="6">
        <v>3401</v>
      </c>
    </row>
    <row r="323" spans="1:7" x14ac:dyDescent="0.25">
      <c r="A323" s="6">
        <v>16350</v>
      </c>
      <c r="B323" s="6">
        <v>1464</v>
      </c>
      <c r="C323" s="6">
        <v>2171</v>
      </c>
      <c r="D323" s="6">
        <v>2549</v>
      </c>
      <c r="E323" s="6">
        <v>2847</v>
      </c>
      <c r="F323" s="6">
        <v>3132</v>
      </c>
      <c r="G323" s="6">
        <v>3404</v>
      </c>
    </row>
    <row r="324" spans="1:7" x14ac:dyDescent="0.25">
      <c r="A324" s="6">
        <v>16400</v>
      </c>
      <c r="B324" s="6">
        <v>1465</v>
      </c>
      <c r="C324" s="6">
        <v>2173</v>
      </c>
      <c r="D324" s="6">
        <v>2551</v>
      </c>
      <c r="E324" s="6">
        <v>2850</v>
      </c>
      <c r="F324" s="6">
        <v>3135</v>
      </c>
      <c r="G324" s="6">
        <v>3408</v>
      </c>
    </row>
    <row r="325" spans="1:7" x14ac:dyDescent="0.25">
      <c r="A325" s="6">
        <v>16450</v>
      </c>
      <c r="B325" s="6">
        <v>1466</v>
      </c>
      <c r="C325" s="6">
        <v>2175</v>
      </c>
      <c r="D325" s="6">
        <v>2554</v>
      </c>
      <c r="E325" s="6">
        <v>2853</v>
      </c>
      <c r="F325" s="6">
        <v>3138</v>
      </c>
      <c r="G325" s="6">
        <v>3411</v>
      </c>
    </row>
    <row r="326" spans="1:7" x14ac:dyDescent="0.25">
      <c r="A326" s="6">
        <v>16500</v>
      </c>
      <c r="B326" s="6">
        <v>1468</v>
      </c>
      <c r="C326" s="6">
        <v>2177</v>
      </c>
      <c r="D326" s="6">
        <v>2557</v>
      </c>
      <c r="E326" s="6">
        <v>2856</v>
      </c>
      <c r="F326" s="6">
        <v>3141</v>
      </c>
      <c r="G326" s="6">
        <v>3415</v>
      </c>
    </row>
    <row r="327" spans="1:7" x14ac:dyDescent="0.25">
      <c r="A327" s="6">
        <v>16550</v>
      </c>
      <c r="B327" s="6">
        <v>1469</v>
      </c>
      <c r="C327" s="6">
        <v>2179</v>
      </c>
      <c r="D327" s="6">
        <v>2559</v>
      </c>
      <c r="E327" s="6">
        <v>2859</v>
      </c>
      <c r="F327" s="6">
        <v>3144</v>
      </c>
      <c r="G327" s="6">
        <v>3418</v>
      </c>
    </row>
    <row r="328" spans="1:7" x14ac:dyDescent="0.25">
      <c r="A328" s="6">
        <v>16600</v>
      </c>
      <c r="B328" s="6">
        <v>1471</v>
      </c>
      <c r="C328" s="6">
        <v>2182</v>
      </c>
      <c r="D328" s="6">
        <v>2562</v>
      </c>
      <c r="E328" s="6">
        <v>2862</v>
      </c>
      <c r="F328" s="6">
        <v>3148</v>
      </c>
      <c r="G328" s="6">
        <v>3422</v>
      </c>
    </row>
    <row r="329" spans="1:7" x14ac:dyDescent="0.25">
      <c r="A329" s="6">
        <v>16650</v>
      </c>
      <c r="B329" s="6">
        <v>1472</v>
      </c>
      <c r="C329" s="6">
        <v>2184</v>
      </c>
      <c r="D329" s="6">
        <v>2564</v>
      </c>
      <c r="E329" s="6">
        <v>2864</v>
      </c>
      <c r="F329" s="6">
        <v>3151</v>
      </c>
      <c r="G329" s="6">
        <v>3425</v>
      </c>
    </row>
    <row r="330" spans="1:7" x14ac:dyDescent="0.25">
      <c r="A330" s="6">
        <v>16700</v>
      </c>
      <c r="B330" s="6">
        <v>1473</v>
      </c>
      <c r="C330" s="6">
        <v>2186</v>
      </c>
      <c r="D330" s="6">
        <v>2567</v>
      </c>
      <c r="E330" s="6">
        <v>2867</v>
      </c>
      <c r="F330" s="6">
        <v>3154</v>
      </c>
      <c r="G330" s="6">
        <v>3428</v>
      </c>
    </row>
    <row r="331" spans="1:7" x14ac:dyDescent="0.25">
      <c r="A331" s="6">
        <v>16750</v>
      </c>
      <c r="B331" s="6">
        <v>1475</v>
      </c>
      <c r="C331" s="6">
        <v>2188</v>
      </c>
      <c r="D331" s="6">
        <v>2570</v>
      </c>
      <c r="E331" s="6">
        <v>2870</v>
      </c>
      <c r="F331" s="6">
        <v>3157</v>
      </c>
      <c r="G331" s="6">
        <v>3432</v>
      </c>
    </row>
    <row r="332" spans="1:7" x14ac:dyDescent="0.25">
      <c r="A332" s="6">
        <v>16800</v>
      </c>
      <c r="B332" s="6">
        <v>1476</v>
      </c>
      <c r="C332" s="6">
        <v>2190</v>
      </c>
      <c r="D332" s="6">
        <v>2572</v>
      </c>
      <c r="E332" s="6">
        <v>2873</v>
      </c>
      <c r="F332" s="6">
        <v>3160</v>
      </c>
      <c r="G332" s="6">
        <v>3435</v>
      </c>
    </row>
    <row r="333" spans="1:7" x14ac:dyDescent="0.25">
      <c r="A333" s="6">
        <v>16850</v>
      </c>
      <c r="B333" s="6">
        <v>1477</v>
      </c>
      <c r="C333" s="6">
        <v>2192</v>
      </c>
      <c r="D333" s="6">
        <v>2575</v>
      </c>
      <c r="E333" s="6">
        <v>2876</v>
      </c>
      <c r="F333" s="6">
        <v>3164</v>
      </c>
      <c r="G333" s="6">
        <v>3439</v>
      </c>
    </row>
    <row r="334" spans="1:7" x14ac:dyDescent="0.25">
      <c r="A334" s="6">
        <v>16900</v>
      </c>
      <c r="B334" s="6">
        <v>1479</v>
      </c>
      <c r="C334" s="6">
        <v>2194</v>
      </c>
      <c r="D334" s="6">
        <v>2577</v>
      </c>
      <c r="E334" s="6">
        <v>2879</v>
      </c>
      <c r="F334" s="6">
        <v>3167</v>
      </c>
      <c r="G334" s="6">
        <v>3442</v>
      </c>
    </row>
    <row r="335" spans="1:7" x14ac:dyDescent="0.25">
      <c r="A335" s="6">
        <v>16950</v>
      </c>
      <c r="B335" s="6">
        <v>1480</v>
      </c>
      <c r="C335" s="6">
        <v>2196</v>
      </c>
      <c r="D335" s="6">
        <v>2580</v>
      </c>
      <c r="E335" s="6">
        <v>2882</v>
      </c>
      <c r="F335" s="6">
        <v>3170</v>
      </c>
      <c r="G335" s="6">
        <v>3446</v>
      </c>
    </row>
    <row r="336" spans="1:7" x14ac:dyDescent="0.25">
      <c r="A336" s="6">
        <v>17000</v>
      </c>
      <c r="B336" s="6">
        <v>1481</v>
      </c>
      <c r="C336" s="6">
        <v>2198</v>
      </c>
      <c r="D336" s="6">
        <v>2582</v>
      </c>
      <c r="E336" s="6">
        <v>2885</v>
      </c>
      <c r="F336" s="6">
        <v>3173</v>
      </c>
      <c r="G336" s="6">
        <v>3449</v>
      </c>
    </row>
    <row r="337" spans="1:7" x14ac:dyDescent="0.25">
      <c r="A337" s="6">
        <v>17050</v>
      </c>
      <c r="B337" s="6">
        <v>1483</v>
      </c>
      <c r="C337" s="6">
        <v>2200</v>
      </c>
      <c r="D337" s="6">
        <v>2585</v>
      </c>
      <c r="E337" s="6">
        <v>2887</v>
      </c>
      <c r="F337" s="6">
        <v>3176</v>
      </c>
      <c r="G337" s="6">
        <v>3452</v>
      </c>
    </row>
    <row r="338" spans="1:7" x14ac:dyDescent="0.25">
      <c r="A338" s="6">
        <v>17100</v>
      </c>
      <c r="B338" s="6">
        <v>1484</v>
      </c>
      <c r="C338" s="6">
        <v>2203</v>
      </c>
      <c r="D338" s="6">
        <v>2588</v>
      </c>
      <c r="E338" s="6">
        <v>2890</v>
      </c>
      <c r="F338" s="6">
        <v>3179</v>
      </c>
      <c r="G338" s="6">
        <v>3456</v>
      </c>
    </row>
    <row r="339" spans="1:7" x14ac:dyDescent="0.25">
      <c r="A339" s="6">
        <v>17150</v>
      </c>
      <c r="B339" s="6">
        <v>1486</v>
      </c>
      <c r="C339" s="6">
        <v>2205</v>
      </c>
      <c r="D339" s="6">
        <v>2590</v>
      </c>
      <c r="E339" s="6">
        <v>2893</v>
      </c>
      <c r="F339" s="6">
        <v>3182</v>
      </c>
      <c r="G339" s="6">
        <v>3459</v>
      </c>
    </row>
    <row r="340" spans="1:7" x14ac:dyDescent="0.25">
      <c r="A340" s="6">
        <v>17200</v>
      </c>
      <c r="B340" s="6">
        <v>1487</v>
      </c>
      <c r="C340" s="6">
        <v>2207</v>
      </c>
      <c r="D340" s="6">
        <v>2593</v>
      </c>
      <c r="E340" s="6">
        <v>2896</v>
      </c>
      <c r="F340" s="6">
        <v>3186</v>
      </c>
      <c r="G340" s="6">
        <v>3463</v>
      </c>
    </row>
    <row r="341" spans="1:7" x14ac:dyDescent="0.25">
      <c r="A341" s="6">
        <v>17250</v>
      </c>
      <c r="B341" s="6">
        <v>1488</v>
      </c>
      <c r="C341" s="6">
        <v>2209</v>
      </c>
      <c r="D341" s="6">
        <v>2595</v>
      </c>
      <c r="E341" s="6">
        <v>2899</v>
      </c>
      <c r="F341" s="6">
        <v>3189</v>
      </c>
      <c r="G341" s="6">
        <v>3466</v>
      </c>
    </row>
    <row r="342" spans="1:7" x14ac:dyDescent="0.25">
      <c r="A342" s="6">
        <v>17300</v>
      </c>
      <c r="B342" s="6">
        <v>1490</v>
      </c>
      <c r="C342" s="6">
        <v>2211</v>
      </c>
      <c r="D342" s="6">
        <v>2598</v>
      </c>
      <c r="E342" s="6">
        <v>2902</v>
      </c>
      <c r="F342" s="6">
        <v>3192</v>
      </c>
      <c r="G342" s="6">
        <v>3470</v>
      </c>
    </row>
    <row r="343" spans="1:7" x14ac:dyDescent="0.25">
      <c r="A343" s="6">
        <v>17350</v>
      </c>
      <c r="B343" s="6">
        <v>1491</v>
      </c>
      <c r="C343" s="6">
        <v>2213</v>
      </c>
      <c r="D343" s="6">
        <v>2600</v>
      </c>
      <c r="E343" s="6">
        <v>2905</v>
      </c>
      <c r="F343" s="6">
        <v>3195</v>
      </c>
      <c r="G343" s="6">
        <v>3473</v>
      </c>
    </row>
    <row r="344" spans="1:7" x14ac:dyDescent="0.25">
      <c r="A344" s="6">
        <v>17400</v>
      </c>
      <c r="B344" s="6">
        <v>1492</v>
      </c>
      <c r="C344" s="6">
        <v>2215</v>
      </c>
      <c r="D344" s="6">
        <v>2603</v>
      </c>
      <c r="E344" s="6">
        <v>2907</v>
      </c>
      <c r="F344" s="6">
        <v>3198</v>
      </c>
      <c r="G344" s="6">
        <v>3476</v>
      </c>
    </row>
    <row r="345" spans="1:7" x14ac:dyDescent="0.25">
      <c r="A345" s="6">
        <v>17450</v>
      </c>
      <c r="B345" s="6">
        <v>1494</v>
      </c>
      <c r="C345" s="6">
        <v>2217</v>
      </c>
      <c r="D345" s="6">
        <v>2605</v>
      </c>
      <c r="E345" s="6">
        <v>2910</v>
      </c>
      <c r="F345" s="6">
        <v>3201</v>
      </c>
      <c r="G345" s="6">
        <v>3480</v>
      </c>
    </row>
    <row r="346" spans="1:7" x14ac:dyDescent="0.25">
      <c r="A346" s="6">
        <v>17500</v>
      </c>
      <c r="B346" s="6">
        <v>1495</v>
      </c>
      <c r="C346" s="6">
        <v>2219</v>
      </c>
      <c r="D346" s="6">
        <v>2608</v>
      </c>
      <c r="E346" s="6">
        <v>2913</v>
      </c>
      <c r="F346" s="6">
        <v>3204</v>
      </c>
      <c r="G346" s="6">
        <v>3483</v>
      </c>
    </row>
    <row r="347" spans="1:7" x14ac:dyDescent="0.25">
      <c r="A347" s="6">
        <v>17550</v>
      </c>
      <c r="B347" s="6">
        <v>1497</v>
      </c>
      <c r="C347" s="6">
        <v>2222</v>
      </c>
      <c r="D347" s="6">
        <v>2611</v>
      </c>
      <c r="E347" s="6">
        <v>2916</v>
      </c>
      <c r="F347" s="6">
        <v>3208</v>
      </c>
      <c r="G347" s="6">
        <v>3487</v>
      </c>
    </row>
    <row r="348" spans="1:7" x14ac:dyDescent="0.25">
      <c r="A348" s="6">
        <v>17600</v>
      </c>
      <c r="B348" s="6">
        <v>1498</v>
      </c>
      <c r="C348" s="6">
        <v>2224</v>
      </c>
      <c r="D348" s="6">
        <v>2613</v>
      </c>
      <c r="E348" s="6">
        <v>2919</v>
      </c>
      <c r="F348" s="6">
        <v>3211</v>
      </c>
      <c r="G348" s="6">
        <v>3490</v>
      </c>
    </row>
    <row r="349" spans="1:7" x14ac:dyDescent="0.25">
      <c r="A349" s="6">
        <v>17650</v>
      </c>
      <c r="B349" s="6">
        <v>1499</v>
      </c>
      <c r="C349" s="6">
        <v>2226</v>
      </c>
      <c r="D349" s="6">
        <v>2616</v>
      </c>
      <c r="E349" s="6">
        <v>2922</v>
      </c>
      <c r="F349" s="6">
        <v>3214</v>
      </c>
      <c r="G349" s="6">
        <v>3494</v>
      </c>
    </row>
    <row r="350" spans="1:7" x14ac:dyDescent="0.25">
      <c r="A350" s="6">
        <v>17700</v>
      </c>
      <c r="B350" s="6">
        <v>1501</v>
      </c>
      <c r="C350" s="6">
        <v>2228</v>
      </c>
      <c r="D350" s="6">
        <v>2618</v>
      </c>
      <c r="E350" s="6">
        <v>2925</v>
      </c>
      <c r="F350" s="6">
        <v>3217</v>
      </c>
      <c r="G350" s="6">
        <v>3497</v>
      </c>
    </row>
    <row r="351" spans="1:7" x14ac:dyDescent="0.25">
      <c r="A351" s="6">
        <v>17750</v>
      </c>
      <c r="B351" s="6">
        <v>1502</v>
      </c>
      <c r="C351" s="6">
        <v>2230</v>
      </c>
      <c r="D351" s="6">
        <v>2621</v>
      </c>
      <c r="E351" s="6">
        <v>2928</v>
      </c>
      <c r="F351" s="6">
        <v>3220</v>
      </c>
      <c r="G351" s="6">
        <v>3500</v>
      </c>
    </row>
    <row r="352" spans="1:7" x14ac:dyDescent="0.25">
      <c r="A352" s="6">
        <v>17800</v>
      </c>
      <c r="B352" s="6">
        <v>1503</v>
      </c>
      <c r="C352" s="6">
        <v>2232</v>
      </c>
      <c r="D352" s="6">
        <v>2623</v>
      </c>
      <c r="E352" s="6">
        <v>2930</v>
      </c>
      <c r="F352" s="6">
        <v>3223</v>
      </c>
      <c r="G352" s="6">
        <v>3504</v>
      </c>
    </row>
    <row r="353" spans="1:7" x14ac:dyDescent="0.25">
      <c r="A353" s="6">
        <v>17850</v>
      </c>
      <c r="B353" s="6">
        <v>1505</v>
      </c>
      <c r="C353" s="6">
        <v>2234</v>
      </c>
      <c r="D353" s="6">
        <v>2626</v>
      </c>
      <c r="E353" s="6">
        <v>2933</v>
      </c>
      <c r="F353" s="6">
        <v>3227</v>
      </c>
      <c r="G353" s="6">
        <v>3507</v>
      </c>
    </row>
    <row r="354" spans="1:7" x14ac:dyDescent="0.25">
      <c r="A354" s="6">
        <v>17900</v>
      </c>
      <c r="B354" s="6">
        <v>1506</v>
      </c>
      <c r="C354" s="6">
        <v>2236</v>
      </c>
      <c r="D354" s="6">
        <v>2629</v>
      </c>
      <c r="E354" s="6">
        <v>2936</v>
      </c>
      <c r="F354" s="6">
        <v>3230</v>
      </c>
      <c r="G354" s="6">
        <v>3511</v>
      </c>
    </row>
    <row r="355" spans="1:7" x14ac:dyDescent="0.25">
      <c r="A355" s="6">
        <v>17950</v>
      </c>
      <c r="B355" s="6">
        <v>1507</v>
      </c>
      <c r="C355" s="6">
        <v>2238</v>
      </c>
      <c r="D355" s="6">
        <v>2631</v>
      </c>
      <c r="E355" s="6">
        <v>2939</v>
      </c>
      <c r="F355" s="6">
        <v>3233</v>
      </c>
      <c r="G355" s="6">
        <v>3514</v>
      </c>
    </row>
    <row r="356" spans="1:7" x14ac:dyDescent="0.25">
      <c r="A356" s="6">
        <v>18000</v>
      </c>
      <c r="B356" s="6">
        <v>1509</v>
      </c>
      <c r="C356" s="6">
        <v>2240</v>
      </c>
      <c r="D356" s="6">
        <v>2634</v>
      </c>
      <c r="E356" s="6">
        <v>2942</v>
      </c>
      <c r="F356" s="6">
        <v>3236</v>
      </c>
      <c r="G356" s="6">
        <v>3518</v>
      </c>
    </row>
    <row r="357" spans="1:7" x14ac:dyDescent="0.25">
      <c r="A357" s="6">
        <v>18050</v>
      </c>
      <c r="B357" s="6">
        <v>1510</v>
      </c>
      <c r="C357" s="6">
        <v>2243</v>
      </c>
      <c r="D357" s="6">
        <v>2636</v>
      </c>
      <c r="E357" s="6">
        <v>2945</v>
      </c>
      <c r="F357" s="6">
        <v>3239</v>
      </c>
      <c r="G357" s="6">
        <v>3521</v>
      </c>
    </row>
    <row r="358" spans="1:7" x14ac:dyDescent="0.25">
      <c r="A358" s="6">
        <v>18100</v>
      </c>
      <c r="B358" s="6">
        <v>1512</v>
      </c>
      <c r="C358" s="6">
        <v>2245</v>
      </c>
      <c r="D358" s="6">
        <v>2639</v>
      </c>
      <c r="E358" s="6">
        <v>2948</v>
      </c>
      <c r="F358" s="6">
        <v>3242</v>
      </c>
      <c r="G358" s="6">
        <v>3524</v>
      </c>
    </row>
    <row r="359" spans="1:7" x14ac:dyDescent="0.25">
      <c r="A359" s="6">
        <v>18150</v>
      </c>
      <c r="B359" s="6">
        <v>1513</v>
      </c>
      <c r="C359" s="6">
        <v>2247</v>
      </c>
      <c r="D359" s="6">
        <v>2641</v>
      </c>
      <c r="E359" s="6">
        <v>2950</v>
      </c>
      <c r="F359" s="6">
        <v>3245</v>
      </c>
      <c r="G359" s="6">
        <v>3528</v>
      </c>
    </row>
    <row r="360" spans="1:7" x14ac:dyDescent="0.25">
      <c r="A360" s="6">
        <v>18200</v>
      </c>
      <c r="B360" s="6">
        <v>1514</v>
      </c>
      <c r="C360" s="6">
        <v>2249</v>
      </c>
      <c r="D360" s="6">
        <v>2644</v>
      </c>
      <c r="E360" s="6">
        <v>2953</v>
      </c>
      <c r="F360" s="6">
        <v>3249</v>
      </c>
      <c r="G360" s="6">
        <v>3531</v>
      </c>
    </row>
    <row r="361" spans="1:7" x14ac:dyDescent="0.25">
      <c r="A361" s="6">
        <v>18250</v>
      </c>
      <c r="B361" s="6">
        <v>1516</v>
      </c>
      <c r="C361" s="6">
        <v>2251</v>
      </c>
      <c r="D361" s="6">
        <v>2647</v>
      </c>
      <c r="E361" s="6">
        <v>2956</v>
      </c>
      <c r="F361" s="6">
        <v>3252</v>
      </c>
      <c r="G361" s="6">
        <v>3535</v>
      </c>
    </row>
    <row r="362" spans="1:7" x14ac:dyDescent="0.25">
      <c r="A362" s="6">
        <v>18300</v>
      </c>
      <c r="B362" s="6">
        <v>1517</v>
      </c>
      <c r="C362" s="6">
        <v>2253</v>
      </c>
      <c r="D362" s="6">
        <v>2649</v>
      </c>
      <c r="E362" s="6">
        <v>2959</v>
      </c>
      <c r="F362" s="6">
        <v>3255</v>
      </c>
      <c r="G362" s="6">
        <v>3538</v>
      </c>
    </row>
    <row r="363" spans="1:7" x14ac:dyDescent="0.25">
      <c r="A363" s="6">
        <v>18350</v>
      </c>
      <c r="B363" s="6">
        <v>1520</v>
      </c>
      <c r="C363" s="6">
        <v>2256</v>
      </c>
      <c r="D363" s="6">
        <v>2652</v>
      </c>
      <c r="E363" s="6">
        <v>2963</v>
      </c>
      <c r="F363" s="6">
        <v>3259</v>
      </c>
      <c r="G363" s="6">
        <v>3542</v>
      </c>
    </row>
    <row r="364" spans="1:7" x14ac:dyDescent="0.25">
      <c r="A364" s="6">
        <v>18400</v>
      </c>
      <c r="B364" s="6">
        <v>1522</v>
      </c>
      <c r="C364" s="6">
        <v>2259</v>
      </c>
      <c r="D364" s="6">
        <v>2655</v>
      </c>
      <c r="E364" s="6">
        <v>2966</v>
      </c>
      <c r="F364" s="6">
        <v>3263</v>
      </c>
      <c r="G364" s="6">
        <v>3547</v>
      </c>
    </row>
    <row r="365" spans="1:7" x14ac:dyDescent="0.25">
      <c r="A365" s="6">
        <v>18450</v>
      </c>
      <c r="B365" s="6">
        <v>1524</v>
      </c>
      <c r="C365" s="6">
        <v>2262</v>
      </c>
      <c r="D365" s="6">
        <v>2658</v>
      </c>
      <c r="E365" s="6">
        <v>2970</v>
      </c>
      <c r="F365" s="6">
        <v>3266</v>
      </c>
      <c r="G365" s="6">
        <v>3551</v>
      </c>
    </row>
    <row r="366" spans="1:7" x14ac:dyDescent="0.25">
      <c r="A366" s="6">
        <v>18500</v>
      </c>
      <c r="B366" s="6">
        <v>1526</v>
      </c>
      <c r="C366" s="6">
        <v>2265</v>
      </c>
      <c r="D366" s="6">
        <v>2662</v>
      </c>
      <c r="E366" s="6">
        <v>2973</v>
      </c>
      <c r="F366" s="6">
        <v>3270</v>
      </c>
      <c r="G366" s="6">
        <v>3555</v>
      </c>
    </row>
    <row r="367" spans="1:7" x14ac:dyDescent="0.25">
      <c r="A367" s="6">
        <v>18550</v>
      </c>
      <c r="B367" s="6">
        <v>1528</v>
      </c>
      <c r="C367" s="6">
        <v>2268</v>
      </c>
      <c r="D367" s="6">
        <v>2665</v>
      </c>
      <c r="E367" s="6">
        <v>2976</v>
      </c>
      <c r="F367" s="6">
        <v>3274</v>
      </c>
      <c r="G367" s="6">
        <v>3559</v>
      </c>
    </row>
    <row r="368" spans="1:7" x14ac:dyDescent="0.25">
      <c r="A368" s="6">
        <v>18600</v>
      </c>
      <c r="B368" s="6">
        <v>1530</v>
      </c>
      <c r="C368" s="6">
        <v>2271</v>
      </c>
      <c r="D368" s="6">
        <v>2668</v>
      </c>
      <c r="E368" s="6">
        <v>2980</v>
      </c>
      <c r="F368" s="6">
        <v>3278</v>
      </c>
      <c r="G368" s="6">
        <v>3563</v>
      </c>
    </row>
    <row r="369" spans="1:7" x14ac:dyDescent="0.25">
      <c r="A369" s="6">
        <v>18650</v>
      </c>
      <c r="B369" s="6">
        <v>1532</v>
      </c>
      <c r="C369" s="6">
        <v>2274</v>
      </c>
      <c r="D369" s="6">
        <v>2671</v>
      </c>
      <c r="E369" s="6">
        <v>2983</v>
      </c>
      <c r="F369" s="6">
        <v>3282</v>
      </c>
      <c r="G369" s="6">
        <v>3567</v>
      </c>
    </row>
    <row r="370" spans="1:7" x14ac:dyDescent="0.25">
      <c r="A370" s="6">
        <v>18700</v>
      </c>
      <c r="B370" s="6">
        <v>1535</v>
      </c>
      <c r="C370" s="6">
        <v>2277</v>
      </c>
      <c r="D370" s="6">
        <v>2674</v>
      </c>
      <c r="E370" s="6">
        <v>2987</v>
      </c>
      <c r="F370" s="6">
        <v>3285</v>
      </c>
      <c r="G370" s="6">
        <v>3571</v>
      </c>
    </row>
    <row r="371" spans="1:7" x14ac:dyDescent="0.25">
      <c r="A371" s="6">
        <v>18750</v>
      </c>
      <c r="B371" s="6">
        <v>1537</v>
      </c>
      <c r="C371" s="6">
        <v>2280</v>
      </c>
      <c r="D371" s="6">
        <v>2677</v>
      </c>
      <c r="E371" s="6">
        <v>2990</v>
      </c>
      <c r="F371" s="6">
        <v>3289</v>
      </c>
      <c r="G371" s="6">
        <v>3575</v>
      </c>
    </row>
    <row r="372" spans="1:7" x14ac:dyDescent="0.25">
      <c r="A372" s="6">
        <v>18800</v>
      </c>
      <c r="B372" s="6">
        <v>1539</v>
      </c>
      <c r="C372" s="6">
        <v>2283</v>
      </c>
      <c r="D372" s="6">
        <v>2680</v>
      </c>
      <c r="E372" s="6">
        <v>2994</v>
      </c>
      <c r="F372" s="6">
        <v>3293</v>
      </c>
      <c r="G372" s="6">
        <v>3579</v>
      </c>
    </row>
    <row r="373" spans="1:7" x14ac:dyDescent="0.25">
      <c r="A373" s="6">
        <v>18850</v>
      </c>
      <c r="B373" s="6">
        <v>1541</v>
      </c>
      <c r="C373" s="6">
        <v>2285</v>
      </c>
      <c r="D373" s="6">
        <v>2683</v>
      </c>
      <c r="E373" s="6">
        <v>2997</v>
      </c>
      <c r="F373" s="6">
        <v>3297</v>
      </c>
      <c r="G373" s="6">
        <v>3584</v>
      </c>
    </row>
    <row r="374" spans="1:7" x14ac:dyDescent="0.25">
      <c r="A374" s="6">
        <v>18900</v>
      </c>
      <c r="B374" s="6">
        <v>1543</v>
      </c>
      <c r="C374" s="6">
        <v>2288</v>
      </c>
      <c r="D374" s="6">
        <v>2686</v>
      </c>
      <c r="E374" s="6">
        <v>3000</v>
      </c>
      <c r="F374" s="6">
        <v>3301</v>
      </c>
      <c r="G374" s="6">
        <v>3588</v>
      </c>
    </row>
    <row r="375" spans="1:7" x14ac:dyDescent="0.25">
      <c r="A375" s="6">
        <v>18950</v>
      </c>
      <c r="B375" s="6">
        <v>1545</v>
      </c>
      <c r="C375" s="6">
        <v>2291</v>
      </c>
      <c r="D375" s="6">
        <v>2689</v>
      </c>
      <c r="E375" s="6">
        <v>3004</v>
      </c>
      <c r="F375" s="6">
        <v>3304</v>
      </c>
      <c r="G375" s="6">
        <v>3592</v>
      </c>
    </row>
    <row r="376" spans="1:7" x14ac:dyDescent="0.25">
      <c r="A376" s="6">
        <v>19000</v>
      </c>
      <c r="B376" s="6">
        <v>1547</v>
      </c>
      <c r="C376" s="6">
        <v>2294</v>
      </c>
      <c r="D376" s="6">
        <v>2692</v>
      </c>
      <c r="E376" s="6">
        <v>3007</v>
      </c>
      <c r="F376" s="6">
        <v>3308</v>
      </c>
      <c r="G376" s="6">
        <v>3596</v>
      </c>
    </row>
    <row r="377" spans="1:7" x14ac:dyDescent="0.25">
      <c r="A377" s="6">
        <v>19050</v>
      </c>
      <c r="B377" s="6">
        <v>1550</v>
      </c>
      <c r="C377" s="6">
        <v>2297</v>
      </c>
      <c r="D377" s="6">
        <v>2695</v>
      </c>
      <c r="E377" s="6">
        <v>3011</v>
      </c>
      <c r="F377" s="6">
        <v>3312</v>
      </c>
      <c r="G377" s="6">
        <v>3600</v>
      </c>
    </row>
    <row r="378" spans="1:7" x14ac:dyDescent="0.25">
      <c r="A378" s="6">
        <v>19100</v>
      </c>
      <c r="B378" s="6">
        <v>1552</v>
      </c>
      <c r="C378" s="6">
        <v>2300</v>
      </c>
      <c r="D378" s="6">
        <v>2698</v>
      </c>
      <c r="E378" s="6">
        <v>3014</v>
      </c>
      <c r="F378" s="6">
        <v>3316</v>
      </c>
      <c r="G378" s="6">
        <v>3604</v>
      </c>
    </row>
    <row r="379" spans="1:7" x14ac:dyDescent="0.25">
      <c r="A379" s="6">
        <v>19150</v>
      </c>
      <c r="B379" s="6">
        <v>1554</v>
      </c>
      <c r="C379" s="6">
        <v>2303</v>
      </c>
      <c r="D379" s="6">
        <v>2702</v>
      </c>
      <c r="E379" s="6">
        <v>3018</v>
      </c>
      <c r="F379" s="6">
        <v>3319</v>
      </c>
      <c r="G379" s="6">
        <v>3608</v>
      </c>
    </row>
    <row r="380" spans="1:7" x14ac:dyDescent="0.25">
      <c r="A380" s="6">
        <v>19200</v>
      </c>
      <c r="B380" s="6">
        <v>1556</v>
      </c>
      <c r="C380" s="6">
        <v>2306</v>
      </c>
      <c r="D380" s="6">
        <v>2705</v>
      </c>
      <c r="E380" s="6">
        <v>3021</v>
      </c>
      <c r="F380" s="6">
        <v>3323</v>
      </c>
      <c r="G380" s="6">
        <v>3612</v>
      </c>
    </row>
    <row r="381" spans="1:7" x14ac:dyDescent="0.25">
      <c r="A381" s="6">
        <v>19250</v>
      </c>
      <c r="B381" s="6">
        <v>1558</v>
      </c>
      <c r="C381" s="6">
        <v>2309</v>
      </c>
      <c r="D381" s="6">
        <v>2708</v>
      </c>
      <c r="E381" s="6">
        <v>3025</v>
      </c>
      <c r="F381" s="6">
        <v>3327</v>
      </c>
      <c r="G381" s="6">
        <v>3616</v>
      </c>
    </row>
    <row r="382" spans="1:7" x14ac:dyDescent="0.25">
      <c r="A382" s="6">
        <v>19300</v>
      </c>
      <c r="B382" s="6">
        <v>1560</v>
      </c>
      <c r="C382" s="6">
        <v>2312</v>
      </c>
      <c r="D382" s="6">
        <v>2711</v>
      </c>
      <c r="E382" s="6">
        <v>3028</v>
      </c>
      <c r="F382" s="6">
        <v>3331</v>
      </c>
      <c r="G382" s="6">
        <v>3621</v>
      </c>
    </row>
    <row r="383" spans="1:7" x14ac:dyDescent="0.25">
      <c r="A383" s="6">
        <v>19350</v>
      </c>
      <c r="B383" s="6">
        <v>1563</v>
      </c>
      <c r="C383" s="6">
        <v>2315</v>
      </c>
      <c r="D383" s="6">
        <v>2714</v>
      </c>
      <c r="E383" s="6">
        <v>3031</v>
      </c>
      <c r="F383" s="6">
        <v>3335</v>
      </c>
      <c r="G383" s="6">
        <v>3625</v>
      </c>
    </row>
    <row r="384" spans="1:7" x14ac:dyDescent="0.25">
      <c r="A384" s="6">
        <v>19400</v>
      </c>
      <c r="B384" s="6">
        <v>1565</v>
      </c>
      <c r="C384" s="6">
        <v>2318</v>
      </c>
      <c r="D384" s="6">
        <v>2717</v>
      </c>
      <c r="E384" s="6">
        <v>3035</v>
      </c>
      <c r="F384" s="6">
        <v>3338</v>
      </c>
      <c r="G384" s="6">
        <v>3629</v>
      </c>
    </row>
    <row r="385" spans="1:7" x14ac:dyDescent="0.25">
      <c r="A385" s="6">
        <v>19450</v>
      </c>
      <c r="B385" s="6">
        <v>1567</v>
      </c>
      <c r="C385" s="6">
        <v>2320</v>
      </c>
      <c r="D385" s="6">
        <v>2720</v>
      </c>
      <c r="E385" s="6">
        <v>3038</v>
      </c>
      <c r="F385" s="6">
        <v>3342</v>
      </c>
      <c r="G385" s="6">
        <v>3633</v>
      </c>
    </row>
    <row r="386" spans="1:7" x14ac:dyDescent="0.25">
      <c r="A386" s="6">
        <v>19500</v>
      </c>
      <c r="B386" s="6">
        <v>1569</v>
      </c>
      <c r="C386" s="6">
        <v>2323</v>
      </c>
      <c r="D386" s="6">
        <v>2723</v>
      </c>
      <c r="E386" s="6">
        <v>3042</v>
      </c>
      <c r="F386" s="6">
        <v>3346</v>
      </c>
      <c r="G386" s="6">
        <v>3637</v>
      </c>
    </row>
    <row r="387" spans="1:7" x14ac:dyDescent="0.25">
      <c r="A387" s="6">
        <v>19550</v>
      </c>
      <c r="B387" s="6">
        <v>1571</v>
      </c>
      <c r="C387" s="6">
        <v>2326</v>
      </c>
      <c r="D387" s="6">
        <v>2726</v>
      </c>
      <c r="E387" s="6">
        <v>3045</v>
      </c>
      <c r="F387" s="6">
        <v>3350</v>
      </c>
      <c r="G387" s="6">
        <v>3641</v>
      </c>
    </row>
    <row r="388" spans="1:7" x14ac:dyDescent="0.25">
      <c r="A388" s="6">
        <v>19600</v>
      </c>
      <c r="B388" s="6">
        <v>1573</v>
      </c>
      <c r="C388" s="6">
        <v>2329</v>
      </c>
      <c r="D388" s="6">
        <v>2729</v>
      </c>
      <c r="E388" s="6">
        <v>3049</v>
      </c>
      <c r="F388" s="6">
        <v>3353</v>
      </c>
      <c r="G388" s="6">
        <v>3645</v>
      </c>
    </row>
    <row r="389" spans="1:7" x14ac:dyDescent="0.25">
      <c r="A389" s="6">
        <v>19650</v>
      </c>
      <c r="B389" s="6">
        <v>1575</v>
      </c>
      <c r="C389" s="6">
        <v>2332</v>
      </c>
      <c r="D389" s="6">
        <v>2732</v>
      </c>
      <c r="E389" s="6">
        <v>3052</v>
      </c>
      <c r="F389" s="6">
        <v>3357</v>
      </c>
      <c r="G389" s="6">
        <v>3649</v>
      </c>
    </row>
    <row r="390" spans="1:7" x14ac:dyDescent="0.25">
      <c r="A390" s="6">
        <v>19700</v>
      </c>
      <c r="B390" s="6">
        <v>1578</v>
      </c>
      <c r="C390" s="6">
        <v>2335</v>
      </c>
      <c r="D390" s="6">
        <v>2735</v>
      </c>
      <c r="E390" s="6">
        <v>3055</v>
      </c>
      <c r="F390" s="6">
        <v>3361</v>
      </c>
      <c r="G390" s="6">
        <v>3653</v>
      </c>
    </row>
    <row r="391" spans="1:7" x14ac:dyDescent="0.25">
      <c r="A391" s="6">
        <v>19750</v>
      </c>
      <c r="B391" s="6">
        <v>1580</v>
      </c>
      <c r="C391" s="6">
        <v>2338</v>
      </c>
      <c r="D391" s="6">
        <v>2738</v>
      </c>
      <c r="E391" s="6">
        <v>3059</v>
      </c>
      <c r="F391" s="6">
        <v>3365</v>
      </c>
      <c r="G391" s="6">
        <v>3658</v>
      </c>
    </row>
    <row r="392" spans="1:7" x14ac:dyDescent="0.25">
      <c r="A392" s="6">
        <v>19800</v>
      </c>
      <c r="B392" s="6">
        <v>1582</v>
      </c>
      <c r="C392" s="6">
        <v>2341</v>
      </c>
      <c r="D392" s="6">
        <v>2742</v>
      </c>
      <c r="E392" s="6">
        <v>3062</v>
      </c>
      <c r="F392" s="6">
        <v>3369</v>
      </c>
      <c r="G392" s="6">
        <v>3662</v>
      </c>
    </row>
    <row r="393" spans="1:7" x14ac:dyDescent="0.25">
      <c r="A393" s="6">
        <v>19850</v>
      </c>
      <c r="B393" s="6">
        <v>1584</v>
      </c>
      <c r="C393" s="6">
        <v>2344</v>
      </c>
      <c r="D393" s="6">
        <v>2745</v>
      </c>
      <c r="E393" s="6">
        <v>3066</v>
      </c>
      <c r="F393" s="6">
        <v>3372</v>
      </c>
      <c r="G393" s="6">
        <v>3666</v>
      </c>
    </row>
    <row r="394" spans="1:7" x14ac:dyDescent="0.25">
      <c r="A394" s="6">
        <v>19900</v>
      </c>
      <c r="B394" s="6">
        <v>1586</v>
      </c>
      <c r="C394" s="6">
        <v>2347</v>
      </c>
      <c r="D394" s="6">
        <v>2748</v>
      </c>
      <c r="E394" s="6">
        <v>3069</v>
      </c>
      <c r="F394" s="6">
        <v>3376</v>
      </c>
      <c r="G394" s="6">
        <v>3670</v>
      </c>
    </row>
    <row r="395" spans="1:7" x14ac:dyDescent="0.25">
      <c r="A395" s="6">
        <v>19950</v>
      </c>
      <c r="B395" s="6">
        <v>1588</v>
      </c>
      <c r="C395" s="6">
        <v>2350</v>
      </c>
      <c r="D395" s="6">
        <v>2751</v>
      </c>
      <c r="E395" s="6">
        <v>3073</v>
      </c>
      <c r="F395" s="6">
        <v>3380</v>
      </c>
      <c r="G395" s="6">
        <v>3674</v>
      </c>
    </row>
    <row r="396" spans="1:7" x14ac:dyDescent="0.25">
      <c r="A396" s="6">
        <v>20000</v>
      </c>
      <c r="B396" s="6">
        <v>1591</v>
      </c>
      <c r="C396" s="6">
        <v>2353</v>
      </c>
      <c r="D396" s="6">
        <v>2754</v>
      </c>
      <c r="E396" s="6">
        <v>3076</v>
      </c>
      <c r="F396" s="6">
        <v>3384</v>
      </c>
      <c r="G396" s="6">
        <v>3678</v>
      </c>
    </row>
    <row r="397" spans="1:7" x14ac:dyDescent="0.25">
      <c r="A397" s="6">
        <v>20050</v>
      </c>
      <c r="B397" s="6">
        <v>1593</v>
      </c>
      <c r="C397" s="6">
        <v>2355</v>
      </c>
      <c r="D397" s="6">
        <v>2757</v>
      </c>
      <c r="E397" s="6">
        <v>3080</v>
      </c>
      <c r="F397" s="6">
        <v>3387</v>
      </c>
      <c r="G397" s="6">
        <v>3682</v>
      </c>
    </row>
    <row r="398" spans="1:7" x14ac:dyDescent="0.25">
      <c r="A398" s="6">
        <v>20100</v>
      </c>
      <c r="B398" s="6">
        <v>1595</v>
      </c>
      <c r="C398" s="6">
        <v>2358</v>
      </c>
      <c r="D398" s="6">
        <v>2760</v>
      </c>
      <c r="E398" s="6">
        <v>3083</v>
      </c>
      <c r="F398" s="6">
        <v>3391</v>
      </c>
      <c r="G398" s="6">
        <v>3686</v>
      </c>
    </row>
    <row r="399" spans="1:7" x14ac:dyDescent="0.25">
      <c r="A399" s="6">
        <v>20150</v>
      </c>
      <c r="B399" s="6">
        <v>1597</v>
      </c>
      <c r="C399" s="6">
        <v>2361</v>
      </c>
      <c r="D399" s="6">
        <v>2763</v>
      </c>
      <c r="E399" s="6">
        <v>3086</v>
      </c>
      <c r="F399" s="6">
        <v>3395</v>
      </c>
      <c r="G399" s="6">
        <v>3690</v>
      </c>
    </row>
    <row r="400" spans="1:7" x14ac:dyDescent="0.25">
      <c r="A400" s="6">
        <v>20200</v>
      </c>
      <c r="B400" s="6">
        <v>1599</v>
      </c>
      <c r="C400" s="6">
        <v>2364</v>
      </c>
      <c r="D400" s="6">
        <v>2766</v>
      </c>
      <c r="E400" s="6">
        <v>3090</v>
      </c>
      <c r="F400" s="6">
        <v>3399</v>
      </c>
      <c r="G400" s="6">
        <v>3695</v>
      </c>
    </row>
    <row r="401" spans="1:7" x14ac:dyDescent="0.25">
      <c r="A401" s="6">
        <v>20250</v>
      </c>
      <c r="B401" s="6">
        <v>1601</v>
      </c>
      <c r="C401" s="6">
        <v>2367</v>
      </c>
      <c r="D401" s="6">
        <v>2769</v>
      </c>
      <c r="E401" s="6">
        <v>3093</v>
      </c>
      <c r="F401" s="6">
        <v>3403</v>
      </c>
      <c r="G401" s="6">
        <v>3699</v>
      </c>
    </row>
    <row r="402" spans="1:7" x14ac:dyDescent="0.25">
      <c r="A402" s="6">
        <v>20300</v>
      </c>
      <c r="B402" s="6">
        <v>1603</v>
      </c>
      <c r="C402" s="6">
        <v>2370</v>
      </c>
      <c r="D402" s="6">
        <v>2772</v>
      </c>
      <c r="E402" s="6">
        <v>3097</v>
      </c>
      <c r="F402" s="6">
        <v>3406</v>
      </c>
      <c r="G402" s="6">
        <v>3703</v>
      </c>
    </row>
    <row r="403" spans="1:7" x14ac:dyDescent="0.25">
      <c r="A403" s="6">
        <v>20350</v>
      </c>
      <c r="B403" s="6">
        <v>1606</v>
      </c>
      <c r="C403" s="6">
        <v>2373</v>
      </c>
      <c r="D403" s="6">
        <v>2775</v>
      </c>
      <c r="E403" s="6">
        <v>3100</v>
      </c>
      <c r="F403" s="6">
        <v>3410</v>
      </c>
      <c r="G403" s="6">
        <v>3707</v>
      </c>
    </row>
    <row r="404" spans="1:7" x14ac:dyDescent="0.25">
      <c r="A404" s="6">
        <v>20400</v>
      </c>
      <c r="B404" s="6">
        <v>1608</v>
      </c>
      <c r="C404" s="6">
        <v>2376</v>
      </c>
      <c r="D404" s="6">
        <v>2778</v>
      </c>
      <c r="E404" s="6">
        <v>3104</v>
      </c>
      <c r="F404" s="6">
        <v>3414</v>
      </c>
      <c r="G404" s="6">
        <v>3711</v>
      </c>
    </row>
    <row r="405" spans="1:7" x14ac:dyDescent="0.25">
      <c r="A405" s="6">
        <v>20450</v>
      </c>
      <c r="B405" s="6">
        <v>1610</v>
      </c>
      <c r="C405" s="6">
        <v>2379</v>
      </c>
      <c r="D405" s="6">
        <v>2782</v>
      </c>
      <c r="E405" s="6">
        <v>3107</v>
      </c>
      <c r="F405" s="6">
        <v>3418</v>
      </c>
      <c r="G405" s="6">
        <v>3715</v>
      </c>
    </row>
    <row r="406" spans="1:7" x14ac:dyDescent="0.25">
      <c r="A406" s="6">
        <v>20500</v>
      </c>
      <c r="B406" s="6">
        <v>1612</v>
      </c>
      <c r="C406" s="6">
        <v>2382</v>
      </c>
      <c r="D406" s="6">
        <v>2785</v>
      </c>
      <c r="E406" s="6">
        <v>3110</v>
      </c>
      <c r="F406" s="6">
        <v>3421</v>
      </c>
      <c r="G406" s="6">
        <v>3719</v>
      </c>
    </row>
    <row r="407" spans="1:7" x14ac:dyDescent="0.25">
      <c r="A407" s="6">
        <v>20550</v>
      </c>
      <c r="B407" s="6">
        <v>1614</v>
      </c>
      <c r="C407" s="6">
        <v>2385</v>
      </c>
      <c r="D407" s="6">
        <v>2788</v>
      </c>
      <c r="E407" s="6">
        <v>3114</v>
      </c>
      <c r="F407" s="6">
        <v>3425</v>
      </c>
      <c r="G407" s="6">
        <v>3723</v>
      </c>
    </row>
    <row r="408" spans="1:7" x14ac:dyDescent="0.25">
      <c r="A408" s="6">
        <v>20600</v>
      </c>
      <c r="B408" s="6">
        <v>1616</v>
      </c>
      <c r="C408" s="6">
        <v>2388</v>
      </c>
      <c r="D408" s="6">
        <v>2791</v>
      </c>
      <c r="E408" s="6">
        <v>3117</v>
      </c>
      <c r="F408" s="6">
        <v>3429</v>
      </c>
      <c r="G408" s="6">
        <v>3727</v>
      </c>
    </row>
    <row r="409" spans="1:7" x14ac:dyDescent="0.25">
      <c r="A409" s="6">
        <v>20650</v>
      </c>
      <c r="B409" s="6">
        <v>1619</v>
      </c>
      <c r="C409" s="6">
        <v>2390</v>
      </c>
      <c r="D409" s="6">
        <v>2794</v>
      </c>
      <c r="E409" s="6">
        <v>3121</v>
      </c>
      <c r="F409" s="6">
        <v>3433</v>
      </c>
      <c r="G409" s="6">
        <v>3731</v>
      </c>
    </row>
    <row r="410" spans="1:7" x14ac:dyDescent="0.25">
      <c r="A410" s="6">
        <v>20700</v>
      </c>
      <c r="B410" s="6">
        <v>1621</v>
      </c>
      <c r="C410" s="6">
        <v>2393</v>
      </c>
      <c r="D410" s="6">
        <v>2797</v>
      </c>
      <c r="E410" s="6">
        <v>3124</v>
      </c>
      <c r="F410" s="6">
        <v>3437</v>
      </c>
      <c r="G410" s="6">
        <v>3736</v>
      </c>
    </row>
    <row r="411" spans="1:7" x14ac:dyDescent="0.25">
      <c r="A411" s="6">
        <v>20750</v>
      </c>
      <c r="B411" s="6">
        <v>1623</v>
      </c>
      <c r="C411" s="6">
        <v>2396</v>
      </c>
      <c r="D411" s="6">
        <v>2800</v>
      </c>
      <c r="E411" s="6">
        <v>3128</v>
      </c>
      <c r="F411" s="6">
        <v>3440</v>
      </c>
      <c r="G411" s="6">
        <v>3740</v>
      </c>
    </row>
    <row r="412" spans="1:7" x14ac:dyDescent="0.25">
      <c r="A412" s="6">
        <v>20800</v>
      </c>
      <c r="B412" s="6">
        <v>1625</v>
      </c>
      <c r="C412" s="6">
        <v>2399</v>
      </c>
      <c r="D412" s="6">
        <v>2803</v>
      </c>
      <c r="E412" s="6">
        <v>3131</v>
      </c>
      <c r="F412" s="6">
        <v>3444</v>
      </c>
      <c r="G412" s="6">
        <v>3744</v>
      </c>
    </row>
    <row r="413" spans="1:7" x14ac:dyDescent="0.25">
      <c r="A413" s="6">
        <v>20850</v>
      </c>
      <c r="B413" s="6">
        <v>1627</v>
      </c>
      <c r="C413" s="6">
        <v>2402</v>
      </c>
      <c r="D413" s="6">
        <v>2806</v>
      </c>
      <c r="E413" s="6">
        <v>3135</v>
      </c>
      <c r="F413" s="6">
        <v>3448</v>
      </c>
      <c r="G413" s="6">
        <v>3748</v>
      </c>
    </row>
    <row r="414" spans="1:7" x14ac:dyDescent="0.25">
      <c r="A414" s="6">
        <v>20900</v>
      </c>
      <c r="B414" s="6">
        <v>1629</v>
      </c>
      <c r="C414" s="6">
        <v>2405</v>
      </c>
      <c r="D414" s="6">
        <v>2809</v>
      </c>
      <c r="E414" s="6">
        <v>3138</v>
      </c>
      <c r="F414" s="6">
        <v>3452</v>
      </c>
      <c r="G414" s="6">
        <v>3752</v>
      </c>
    </row>
    <row r="415" spans="1:7" x14ac:dyDescent="0.25">
      <c r="A415" s="6">
        <v>20950</v>
      </c>
      <c r="B415" s="6">
        <v>1631</v>
      </c>
      <c r="C415" s="6">
        <v>2408</v>
      </c>
      <c r="D415" s="6">
        <v>2812</v>
      </c>
      <c r="E415" s="6">
        <v>3141</v>
      </c>
      <c r="F415" s="6">
        <v>3456</v>
      </c>
      <c r="G415" s="6">
        <v>3756</v>
      </c>
    </row>
    <row r="416" spans="1:7" x14ac:dyDescent="0.25">
      <c r="A416" s="6">
        <v>21000</v>
      </c>
      <c r="B416" s="6">
        <v>1634</v>
      </c>
      <c r="C416" s="6">
        <v>2411</v>
      </c>
      <c r="D416" s="6">
        <v>2815</v>
      </c>
      <c r="E416" s="6">
        <v>3145</v>
      </c>
      <c r="F416" s="6">
        <v>3459</v>
      </c>
      <c r="G416" s="6">
        <v>3760</v>
      </c>
    </row>
    <row r="417" spans="1:7" x14ac:dyDescent="0.25">
      <c r="A417" s="6">
        <v>21050</v>
      </c>
      <c r="B417" s="6">
        <v>1636</v>
      </c>
      <c r="C417" s="6">
        <v>2414</v>
      </c>
      <c r="D417" s="6">
        <v>2818</v>
      </c>
      <c r="E417" s="6">
        <v>3148</v>
      </c>
      <c r="F417" s="6">
        <v>3463</v>
      </c>
      <c r="G417" s="6">
        <v>3764</v>
      </c>
    </row>
    <row r="418" spans="1:7" x14ac:dyDescent="0.25">
      <c r="A418" s="6">
        <v>21100</v>
      </c>
      <c r="B418" s="6">
        <v>1638</v>
      </c>
      <c r="C418" s="6">
        <v>2417</v>
      </c>
      <c r="D418" s="6">
        <v>2822</v>
      </c>
      <c r="E418" s="6">
        <v>3152</v>
      </c>
      <c r="F418" s="6">
        <v>3467</v>
      </c>
      <c r="G418" s="6">
        <v>3768</v>
      </c>
    </row>
    <row r="419" spans="1:7" x14ac:dyDescent="0.25">
      <c r="A419" s="6">
        <v>21150</v>
      </c>
      <c r="B419" s="6">
        <v>1640</v>
      </c>
      <c r="C419" s="6">
        <v>2420</v>
      </c>
      <c r="D419" s="6">
        <v>2825</v>
      </c>
      <c r="E419" s="6">
        <v>3155</v>
      </c>
      <c r="F419" s="6">
        <v>3471</v>
      </c>
      <c r="G419" s="6">
        <v>3773</v>
      </c>
    </row>
    <row r="420" spans="1:7" x14ac:dyDescent="0.25">
      <c r="A420" s="6">
        <v>21200</v>
      </c>
      <c r="B420" s="6">
        <v>1642</v>
      </c>
      <c r="C420" s="6">
        <v>2423</v>
      </c>
      <c r="D420" s="6">
        <v>2828</v>
      </c>
      <c r="E420" s="6">
        <v>3159</v>
      </c>
      <c r="F420" s="6">
        <v>3474</v>
      </c>
      <c r="G420" s="6">
        <v>3777</v>
      </c>
    </row>
    <row r="421" spans="1:7" x14ac:dyDescent="0.25">
      <c r="A421" s="6">
        <v>21250</v>
      </c>
      <c r="B421" s="6">
        <v>1644</v>
      </c>
      <c r="C421" s="6">
        <v>2425</v>
      </c>
      <c r="D421" s="6">
        <v>2831</v>
      </c>
      <c r="E421" s="6">
        <v>3162</v>
      </c>
      <c r="F421" s="6">
        <v>3478</v>
      </c>
      <c r="G421" s="6">
        <v>3781</v>
      </c>
    </row>
    <row r="422" spans="1:7" x14ac:dyDescent="0.25">
      <c r="A422" s="6">
        <v>21300</v>
      </c>
      <c r="B422" s="6">
        <v>1647</v>
      </c>
      <c r="C422" s="6">
        <v>2428</v>
      </c>
      <c r="D422" s="6">
        <v>2834</v>
      </c>
      <c r="E422" s="6">
        <v>3165</v>
      </c>
      <c r="F422" s="6">
        <v>3482</v>
      </c>
      <c r="G422" s="6">
        <v>3785</v>
      </c>
    </row>
    <row r="423" spans="1:7" x14ac:dyDescent="0.25">
      <c r="A423" s="6">
        <v>21350</v>
      </c>
      <c r="B423" s="6">
        <v>1649</v>
      </c>
      <c r="C423" s="6">
        <v>2431</v>
      </c>
      <c r="D423" s="6">
        <v>2837</v>
      </c>
      <c r="E423" s="6">
        <v>3169</v>
      </c>
      <c r="F423" s="6">
        <v>3486</v>
      </c>
      <c r="G423" s="6">
        <v>3789</v>
      </c>
    </row>
    <row r="424" spans="1:7" x14ac:dyDescent="0.25">
      <c r="A424" s="6">
        <v>21400</v>
      </c>
      <c r="B424" s="6">
        <v>1651</v>
      </c>
      <c r="C424" s="6">
        <v>2434</v>
      </c>
      <c r="D424" s="6">
        <v>2840</v>
      </c>
      <c r="E424" s="6">
        <v>3172</v>
      </c>
      <c r="F424" s="6">
        <v>3490</v>
      </c>
      <c r="G424" s="6">
        <v>3793</v>
      </c>
    </row>
    <row r="425" spans="1:7" x14ac:dyDescent="0.25">
      <c r="A425" s="6">
        <v>21450</v>
      </c>
      <c r="B425" s="6">
        <v>1653</v>
      </c>
      <c r="C425" s="6">
        <v>2437</v>
      </c>
      <c r="D425" s="6">
        <v>2843</v>
      </c>
      <c r="E425" s="6">
        <v>3176</v>
      </c>
      <c r="F425" s="6">
        <v>3493</v>
      </c>
      <c r="G425" s="6">
        <v>3797</v>
      </c>
    </row>
    <row r="426" spans="1:7" x14ac:dyDescent="0.25">
      <c r="A426" s="6">
        <v>21500</v>
      </c>
      <c r="B426" s="6">
        <v>1655</v>
      </c>
      <c r="C426" s="6">
        <v>2440</v>
      </c>
      <c r="D426" s="6">
        <v>2846</v>
      </c>
      <c r="E426" s="6">
        <v>3179</v>
      </c>
      <c r="F426" s="6">
        <v>3497</v>
      </c>
      <c r="G426" s="6">
        <v>3801</v>
      </c>
    </row>
    <row r="427" spans="1:7" x14ac:dyDescent="0.25">
      <c r="A427" s="6">
        <v>21550</v>
      </c>
      <c r="B427" s="6">
        <v>1657</v>
      </c>
      <c r="C427" s="6">
        <v>2443</v>
      </c>
      <c r="D427" s="6">
        <v>2849</v>
      </c>
      <c r="E427" s="6">
        <v>3183</v>
      </c>
      <c r="F427" s="6">
        <v>3501</v>
      </c>
      <c r="G427" s="6">
        <v>3805</v>
      </c>
    </row>
    <row r="428" spans="1:7" x14ac:dyDescent="0.25">
      <c r="A428" s="6">
        <v>21600</v>
      </c>
      <c r="B428" s="6">
        <v>1659</v>
      </c>
      <c r="C428" s="6">
        <v>2446</v>
      </c>
      <c r="D428" s="6">
        <v>2853</v>
      </c>
      <c r="E428" s="6">
        <v>3187</v>
      </c>
      <c r="F428" s="6">
        <v>3506</v>
      </c>
      <c r="G428" s="6">
        <v>3811</v>
      </c>
    </row>
    <row r="429" spans="1:7" x14ac:dyDescent="0.25">
      <c r="A429" s="6">
        <v>21650</v>
      </c>
      <c r="B429" s="6">
        <v>1661</v>
      </c>
      <c r="C429" s="6">
        <v>2449</v>
      </c>
      <c r="D429" s="6">
        <v>2857</v>
      </c>
      <c r="E429" s="6">
        <v>3191</v>
      </c>
      <c r="F429" s="6">
        <v>3510</v>
      </c>
      <c r="G429" s="6">
        <v>3816</v>
      </c>
    </row>
    <row r="430" spans="1:7" x14ac:dyDescent="0.25">
      <c r="A430" s="6">
        <v>21700</v>
      </c>
      <c r="B430" s="6">
        <v>1663</v>
      </c>
      <c r="C430" s="6">
        <v>2452</v>
      </c>
      <c r="D430" s="6">
        <v>2861</v>
      </c>
      <c r="E430" s="6">
        <v>3195</v>
      </c>
      <c r="F430" s="6">
        <v>3515</v>
      </c>
      <c r="G430" s="6">
        <v>3821</v>
      </c>
    </row>
    <row r="431" spans="1:7" x14ac:dyDescent="0.25">
      <c r="A431" s="6">
        <v>21750</v>
      </c>
      <c r="B431" s="6">
        <v>1665</v>
      </c>
      <c r="C431" s="6">
        <v>2455</v>
      </c>
      <c r="D431" s="6">
        <v>2865</v>
      </c>
      <c r="E431" s="6">
        <v>3200</v>
      </c>
      <c r="F431" s="6">
        <v>3520</v>
      </c>
      <c r="G431" s="6">
        <v>3826</v>
      </c>
    </row>
    <row r="432" spans="1:7" x14ac:dyDescent="0.25">
      <c r="A432" s="6">
        <v>21800</v>
      </c>
      <c r="B432" s="6">
        <v>1667</v>
      </c>
      <c r="C432" s="6">
        <v>2458</v>
      </c>
      <c r="D432" s="6">
        <v>2868</v>
      </c>
      <c r="E432" s="6">
        <v>3204</v>
      </c>
      <c r="F432" s="6">
        <v>3524</v>
      </c>
      <c r="G432" s="6">
        <v>3831</v>
      </c>
    </row>
    <row r="433" spans="1:7" x14ac:dyDescent="0.25">
      <c r="A433" s="6">
        <v>21850</v>
      </c>
      <c r="B433" s="6">
        <v>1668</v>
      </c>
      <c r="C433" s="6">
        <v>2461</v>
      </c>
      <c r="D433" s="6">
        <v>2872</v>
      </c>
      <c r="E433" s="6">
        <v>3208</v>
      </c>
      <c r="F433" s="6">
        <v>3529</v>
      </c>
      <c r="G433" s="6">
        <v>3836</v>
      </c>
    </row>
    <row r="434" spans="1:7" x14ac:dyDescent="0.25">
      <c r="A434" s="6">
        <v>21900</v>
      </c>
      <c r="B434" s="6">
        <v>1670</v>
      </c>
      <c r="C434" s="6">
        <v>2464</v>
      </c>
      <c r="D434" s="6">
        <v>2876</v>
      </c>
      <c r="E434" s="6">
        <v>3213</v>
      </c>
      <c r="F434" s="6">
        <v>3534</v>
      </c>
      <c r="G434" s="6">
        <v>3841</v>
      </c>
    </row>
    <row r="435" spans="1:7" x14ac:dyDescent="0.25">
      <c r="A435" s="6">
        <v>21950</v>
      </c>
      <c r="B435" s="6">
        <v>1672</v>
      </c>
      <c r="C435" s="6">
        <v>2467</v>
      </c>
      <c r="D435" s="6">
        <v>2880</v>
      </c>
      <c r="E435" s="6">
        <v>3217</v>
      </c>
      <c r="F435" s="6">
        <v>3539</v>
      </c>
      <c r="G435" s="6">
        <v>3846</v>
      </c>
    </row>
    <row r="436" spans="1:7" x14ac:dyDescent="0.25">
      <c r="A436" s="6">
        <v>22000</v>
      </c>
      <c r="B436" s="6">
        <v>1674</v>
      </c>
      <c r="C436" s="6">
        <v>2470</v>
      </c>
      <c r="D436" s="6">
        <v>2884</v>
      </c>
      <c r="E436" s="6">
        <v>3221</v>
      </c>
      <c r="F436" s="6">
        <v>3543</v>
      </c>
      <c r="G436" s="6">
        <v>3852</v>
      </c>
    </row>
    <row r="437" spans="1:7" x14ac:dyDescent="0.25">
      <c r="A437" s="6">
        <v>22050</v>
      </c>
      <c r="B437" s="6">
        <v>1676</v>
      </c>
      <c r="C437" s="6">
        <v>2473</v>
      </c>
      <c r="D437" s="6">
        <v>2888</v>
      </c>
      <c r="E437" s="6">
        <v>3225</v>
      </c>
      <c r="F437" s="6">
        <v>3548</v>
      </c>
      <c r="G437" s="6">
        <v>3857</v>
      </c>
    </row>
    <row r="438" spans="1:7" x14ac:dyDescent="0.25">
      <c r="A438" s="6">
        <v>22100</v>
      </c>
      <c r="B438" s="6">
        <v>1678</v>
      </c>
      <c r="C438" s="6">
        <v>2476</v>
      </c>
      <c r="D438" s="6">
        <v>2891</v>
      </c>
      <c r="E438" s="6">
        <v>3230</v>
      </c>
      <c r="F438" s="6">
        <v>3553</v>
      </c>
      <c r="G438" s="6">
        <v>3862</v>
      </c>
    </row>
    <row r="439" spans="1:7" x14ac:dyDescent="0.25">
      <c r="A439" s="6">
        <v>22150</v>
      </c>
      <c r="B439" s="6">
        <v>1680</v>
      </c>
      <c r="C439" s="6">
        <v>2479</v>
      </c>
      <c r="D439" s="6">
        <v>2895</v>
      </c>
      <c r="E439" s="6">
        <v>3234</v>
      </c>
      <c r="F439" s="6">
        <v>3557</v>
      </c>
      <c r="G439" s="6">
        <v>3867</v>
      </c>
    </row>
    <row r="440" spans="1:7" x14ac:dyDescent="0.25">
      <c r="A440" s="6">
        <v>22200</v>
      </c>
      <c r="B440" s="6">
        <v>1681</v>
      </c>
      <c r="C440" s="6">
        <v>2482</v>
      </c>
      <c r="D440" s="6">
        <v>2899</v>
      </c>
      <c r="E440" s="6">
        <v>3238</v>
      </c>
      <c r="F440" s="6">
        <v>3562</v>
      </c>
      <c r="G440" s="6">
        <v>3872</v>
      </c>
    </row>
    <row r="441" spans="1:7" x14ac:dyDescent="0.25">
      <c r="A441" s="6">
        <v>22250</v>
      </c>
      <c r="B441" s="6">
        <v>1683</v>
      </c>
      <c r="C441" s="6">
        <v>2485</v>
      </c>
      <c r="D441" s="6">
        <v>2903</v>
      </c>
      <c r="E441" s="6">
        <v>3243</v>
      </c>
      <c r="F441" s="6">
        <v>3567</v>
      </c>
      <c r="G441" s="6">
        <v>3877</v>
      </c>
    </row>
    <row r="442" spans="1:7" x14ac:dyDescent="0.25">
      <c r="A442" s="6">
        <v>22300</v>
      </c>
      <c r="B442" s="6">
        <v>1685</v>
      </c>
      <c r="C442" s="6">
        <v>2488</v>
      </c>
      <c r="D442" s="6">
        <v>2907</v>
      </c>
      <c r="E442" s="6">
        <v>3247</v>
      </c>
      <c r="F442" s="6">
        <v>3571</v>
      </c>
      <c r="G442" s="6">
        <v>3882</v>
      </c>
    </row>
    <row r="443" spans="1:7" x14ac:dyDescent="0.25">
      <c r="A443" s="6">
        <v>22350</v>
      </c>
      <c r="B443" s="6">
        <v>1687</v>
      </c>
      <c r="C443" s="6">
        <v>2491</v>
      </c>
      <c r="D443" s="6">
        <v>2911</v>
      </c>
      <c r="E443" s="6">
        <v>3251</v>
      </c>
      <c r="F443" s="6">
        <v>3576</v>
      </c>
      <c r="G443" s="6">
        <v>3887</v>
      </c>
    </row>
    <row r="444" spans="1:7" x14ac:dyDescent="0.25">
      <c r="A444" s="6">
        <v>22400</v>
      </c>
      <c r="B444" s="6">
        <v>1689</v>
      </c>
      <c r="C444" s="6">
        <v>2494</v>
      </c>
      <c r="D444" s="6">
        <v>2914</v>
      </c>
      <c r="E444" s="6">
        <v>3255</v>
      </c>
      <c r="F444" s="6">
        <v>3581</v>
      </c>
      <c r="G444" s="6">
        <v>3892</v>
      </c>
    </row>
    <row r="445" spans="1:7" x14ac:dyDescent="0.25">
      <c r="A445" s="6">
        <v>22450</v>
      </c>
      <c r="B445" s="6">
        <v>1691</v>
      </c>
      <c r="C445" s="6">
        <v>2497</v>
      </c>
      <c r="D445" s="6">
        <v>2918</v>
      </c>
      <c r="E445" s="6">
        <v>3260</v>
      </c>
      <c r="F445" s="6">
        <v>3586</v>
      </c>
      <c r="G445" s="6">
        <v>3898</v>
      </c>
    </row>
    <row r="446" spans="1:7" x14ac:dyDescent="0.25">
      <c r="A446" s="6">
        <v>22500</v>
      </c>
      <c r="B446" s="6">
        <v>1692</v>
      </c>
      <c r="C446" s="6">
        <v>2500</v>
      </c>
      <c r="D446" s="6">
        <v>2922</v>
      </c>
      <c r="E446" s="6">
        <v>3264</v>
      </c>
      <c r="F446" s="6">
        <v>3590</v>
      </c>
      <c r="G446" s="6">
        <v>3903</v>
      </c>
    </row>
    <row r="447" spans="1:7" x14ac:dyDescent="0.25">
      <c r="A447" s="6">
        <v>22550</v>
      </c>
      <c r="B447" s="6">
        <v>1694</v>
      </c>
      <c r="C447" s="6">
        <v>2503</v>
      </c>
      <c r="D447" s="6">
        <v>2926</v>
      </c>
      <c r="E447" s="6">
        <v>3268</v>
      </c>
      <c r="F447" s="6">
        <v>3595</v>
      </c>
      <c r="G447" s="6">
        <v>3908</v>
      </c>
    </row>
    <row r="448" spans="1:7" x14ac:dyDescent="0.25">
      <c r="A448" s="6">
        <v>22600</v>
      </c>
      <c r="B448" s="6">
        <v>1696</v>
      </c>
      <c r="C448" s="6">
        <v>2506</v>
      </c>
      <c r="D448" s="6">
        <v>2930</v>
      </c>
      <c r="E448" s="6">
        <v>3272</v>
      </c>
      <c r="F448" s="6">
        <v>3600</v>
      </c>
      <c r="G448" s="6">
        <v>3913</v>
      </c>
    </row>
    <row r="449" spans="1:7" x14ac:dyDescent="0.25">
      <c r="A449" s="6">
        <v>22650</v>
      </c>
      <c r="B449" s="6">
        <v>1698</v>
      </c>
      <c r="C449" s="6">
        <v>2509</v>
      </c>
      <c r="D449" s="6">
        <v>2934</v>
      </c>
      <c r="E449" s="6">
        <v>3277</v>
      </c>
      <c r="F449" s="6">
        <v>3604</v>
      </c>
      <c r="G449" s="6">
        <v>3918</v>
      </c>
    </row>
    <row r="450" spans="1:7" x14ac:dyDescent="0.25">
      <c r="A450" s="6">
        <v>22700</v>
      </c>
      <c r="B450" s="6">
        <v>1700</v>
      </c>
      <c r="C450" s="6">
        <v>2512</v>
      </c>
      <c r="D450" s="6">
        <v>2937</v>
      </c>
      <c r="E450" s="6">
        <v>3281</v>
      </c>
      <c r="F450" s="6">
        <v>3609</v>
      </c>
      <c r="G450" s="6">
        <v>3923</v>
      </c>
    </row>
    <row r="451" spans="1:7" x14ac:dyDescent="0.25">
      <c r="A451" s="6">
        <v>22750</v>
      </c>
      <c r="B451" s="6">
        <v>1702</v>
      </c>
      <c r="C451" s="6">
        <v>2515</v>
      </c>
      <c r="D451" s="6">
        <v>2941</v>
      </c>
      <c r="E451" s="6">
        <v>3285</v>
      </c>
      <c r="F451" s="6">
        <v>3614</v>
      </c>
      <c r="G451" s="6">
        <v>3928</v>
      </c>
    </row>
    <row r="452" spans="1:7" x14ac:dyDescent="0.25">
      <c r="A452" s="6">
        <v>22800</v>
      </c>
      <c r="B452" s="6">
        <v>1704</v>
      </c>
      <c r="C452" s="6">
        <v>2518</v>
      </c>
      <c r="D452" s="6">
        <v>2945</v>
      </c>
      <c r="E452" s="6">
        <v>3290</v>
      </c>
      <c r="F452" s="6">
        <v>3619</v>
      </c>
      <c r="G452" s="6">
        <v>3933</v>
      </c>
    </row>
    <row r="453" spans="1:7" x14ac:dyDescent="0.25">
      <c r="A453" s="6">
        <v>22850</v>
      </c>
      <c r="B453" s="6">
        <v>1705</v>
      </c>
      <c r="C453" s="6">
        <v>2521</v>
      </c>
      <c r="D453" s="6">
        <v>2949</v>
      </c>
      <c r="E453" s="6">
        <v>3294</v>
      </c>
      <c r="F453" s="6">
        <v>3623</v>
      </c>
      <c r="G453" s="6">
        <v>3938</v>
      </c>
    </row>
    <row r="454" spans="1:7" x14ac:dyDescent="0.25">
      <c r="A454" s="6">
        <v>22900</v>
      </c>
      <c r="B454" s="6">
        <v>1707</v>
      </c>
      <c r="C454" s="6">
        <v>2524</v>
      </c>
      <c r="D454" s="6">
        <v>2953</v>
      </c>
      <c r="E454" s="6">
        <v>3298</v>
      </c>
      <c r="F454" s="6">
        <v>3628</v>
      </c>
      <c r="G454" s="6">
        <v>3944</v>
      </c>
    </row>
    <row r="455" spans="1:7" x14ac:dyDescent="0.25">
      <c r="A455" s="6">
        <v>22950</v>
      </c>
      <c r="B455" s="6">
        <v>1709</v>
      </c>
      <c r="C455" s="6">
        <v>2527</v>
      </c>
      <c r="D455" s="6">
        <v>2957</v>
      </c>
      <c r="E455" s="6">
        <v>3302</v>
      </c>
      <c r="F455" s="6">
        <v>3633</v>
      </c>
      <c r="G455" s="6">
        <v>3949</v>
      </c>
    </row>
    <row r="456" spans="1:7" x14ac:dyDescent="0.25">
      <c r="A456" s="6">
        <v>23000</v>
      </c>
      <c r="B456" s="6">
        <v>1711</v>
      </c>
      <c r="C456" s="6">
        <v>2530</v>
      </c>
      <c r="D456" s="6">
        <v>2960</v>
      </c>
      <c r="E456" s="6">
        <v>3307</v>
      </c>
      <c r="F456" s="6">
        <v>3637</v>
      </c>
      <c r="G456" s="6">
        <v>3954</v>
      </c>
    </row>
    <row r="457" spans="1:7" x14ac:dyDescent="0.25">
      <c r="A457" s="6">
        <v>23050</v>
      </c>
      <c r="B457" s="6">
        <v>1713</v>
      </c>
      <c r="C457" s="6">
        <v>2533</v>
      </c>
      <c r="D457" s="6">
        <v>2964</v>
      </c>
      <c r="E457" s="6">
        <v>3311</v>
      </c>
      <c r="F457" s="6">
        <v>3642</v>
      </c>
      <c r="G457" s="6">
        <v>3959</v>
      </c>
    </row>
    <row r="458" spans="1:7" x14ac:dyDescent="0.25">
      <c r="A458" s="6">
        <v>23100</v>
      </c>
      <c r="B458" s="6">
        <v>1715</v>
      </c>
      <c r="C458" s="6">
        <v>2536</v>
      </c>
      <c r="D458" s="6">
        <v>2968</v>
      </c>
      <c r="E458" s="6">
        <v>3315</v>
      </c>
      <c r="F458" s="6">
        <v>3647</v>
      </c>
      <c r="G458" s="6">
        <v>3964</v>
      </c>
    </row>
    <row r="459" spans="1:7" x14ac:dyDescent="0.25">
      <c r="A459" s="6">
        <v>23150</v>
      </c>
      <c r="B459" s="6">
        <v>1717</v>
      </c>
      <c r="C459" s="6">
        <v>2539</v>
      </c>
      <c r="D459" s="6">
        <v>2972</v>
      </c>
      <c r="E459" s="6">
        <v>3320</v>
      </c>
      <c r="F459" s="6">
        <v>3651</v>
      </c>
      <c r="G459" s="6">
        <v>3969</v>
      </c>
    </row>
    <row r="460" spans="1:7" x14ac:dyDescent="0.25">
      <c r="A460" s="6">
        <v>23200</v>
      </c>
      <c r="B460" s="6">
        <v>1718</v>
      </c>
      <c r="C460" s="6">
        <v>2542</v>
      </c>
      <c r="D460" s="6">
        <v>2976</v>
      </c>
      <c r="E460" s="6">
        <v>3324</v>
      </c>
      <c r="F460" s="6">
        <v>3656</v>
      </c>
      <c r="G460" s="6">
        <v>3974</v>
      </c>
    </row>
    <row r="461" spans="1:7" x14ac:dyDescent="0.25">
      <c r="A461" s="6">
        <v>23250</v>
      </c>
      <c r="B461" s="6">
        <v>1720</v>
      </c>
      <c r="C461" s="6">
        <v>2545</v>
      </c>
      <c r="D461" s="6">
        <v>2979</v>
      </c>
      <c r="E461" s="6">
        <v>3328</v>
      </c>
      <c r="F461" s="6">
        <v>3661</v>
      </c>
      <c r="G461" s="6">
        <v>3979</v>
      </c>
    </row>
    <row r="462" spans="1:7" x14ac:dyDescent="0.25">
      <c r="A462" s="6">
        <v>23300</v>
      </c>
      <c r="B462" s="6">
        <v>1722</v>
      </c>
      <c r="C462" s="6">
        <v>2548</v>
      </c>
      <c r="D462" s="6">
        <v>2983</v>
      </c>
      <c r="E462" s="6">
        <v>3332</v>
      </c>
      <c r="F462" s="6">
        <v>3666</v>
      </c>
      <c r="G462" s="6">
        <v>3984</v>
      </c>
    </row>
    <row r="463" spans="1:7" x14ac:dyDescent="0.25">
      <c r="A463" s="6">
        <v>23350</v>
      </c>
      <c r="B463" s="6">
        <v>1724</v>
      </c>
      <c r="C463" s="6">
        <v>2551</v>
      </c>
      <c r="D463" s="6">
        <v>2987</v>
      </c>
      <c r="E463" s="6">
        <v>3337</v>
      </c>
      <c r="F463" s="6">
        <v>3670</v>
      </c>
      <c r="G463" s="6">
        <v>3990</v>
      </c>
    </row>
    <row r="464" spans="1:7" x14ac:dyDescent="0.25">
      <c r="A464" s="6">
        <v>23400</v>
      </c>
      <c r="B464" s="6">
        <v>1726</v>
      </c>
      <c r="C464" s="6">
        <v>2554</v>
      </c>
      <c r="D464" s="6">
        <v>2991</v>
      </c>
      <c r="E464" s="6">
        <v>3341</v>
      </c>
      <c r="F464" s="6">
        <v>3675</v>
      </c>
      <c r="G464" s="6">
        <v>3995</v>
      </c>
    </row>
    <row r="465" spans="1:7" x14ac:dyDescent="0.25">
      <c r="A465" s="6">
        <v>23450</v>
      </c>
      <c r="B465" s="6">
        <v>1728</v>
      </c>
      <c r="C465" s="6">
        <v>2557</v>
      </c>
      <c r="D465" s="6">
        <v>2995</v>
      </c>
      <c r="E465" s="6">
        <v>3345</v>
      </c>
      <c r="F465" s="6">
        <v>3680</v>
      </c>
      <c r="G465" s="6">
        <v>4000</v>
      </c>
    </row>
    <row r="466" spans="1:7" x14ac:dyDescent="0.25">
      <c r="A466" s="6">
        <v>23500</v>
      </c>
      <c r="B466" s="6">
        <v>1730</v>
      </c>
      <c r="C466" s="6">
        <v>2560</v>
      </c>
      <c r="D466" s="6">
        <v>2999</v>
      </c>
      <c r="E466" s="6">
        <v>3349</v>
      </c>
      <c r="F466" s="6">
        <v>3684</v>
      </c>
      <c r="G466" s="6">
        <v>4005</v>
      </c>
    </row>
    <row r="467" spans="1:7" x14ac:dyDescent="0.25">
      <c r="A467" s="6">
        <v>23550</v>
      </c>
      <c r="B467" s="6">
        <v>1731</v>
      </c>
      <c r="C467" s="6">
        <v>2563</v>
      </c>
      <c r="D467" s="6">
        <v>3002</v>
      </c>
      <c r="E467" s="6">
        <v>3354</v>
      </c>
      <c r="F467" s="6">
        <v>3689</v>
      </c>
      <c r="G467" s="6">
        <v>4010</v>
      </c>
    </row>
    <row r="468" spans="1:7" x14ac:dyDescent="0.25">
      <c r="A468" s="6">
        <v>23600</v>
      </c>
      <c r="B468" s="6">
        <v>1733</v>
      </c>
      <c r="C468" s="6">
        <v>2566</v>
      </c>
      <c r="D468" s="6">
        <v>3006</v>
      </c>
      <c r="E468" s="6">
        <v>3358</v>
      </c>
      <c r="F468" s="6">
        <v>3694</v>
      </c>
      <c r="G468" s="6">
        <v>4015</v>
      </c>
    </row>
    <row r="469" spans="1:7" x14ac:dyDescent="0.25">
      <c r="A469" s="6">
        <v>23650</v>
      </c>
      <c r="B469" s="6">
        <v>1735</v>
      </c>
      <c r="C469" s="6">
        <v>2569</v>
      </c>
      <c r="D469" s="6">
        <v>3010</v>
      </c>
      <c r="E469" s="6">
        <v>3362</v>
      </c>
      <c r="F469" s="6">
        <v>3699</v>
      </c>
      <c r="G469" s="6">
        <v>4020</v>
      </c>
    </row>
    <row r="470" spans="1:7" x14ac:dyDescent="0.25">
      <c r="A470" s="6">
        <v>23700</v>
      </c>
      <c r="B470" s="6">
        <v>1737</v>
      </c>
      <c r="C470" s="6">
        <v>2572</v>
      </c>
      <c r="D470" s="6">
        <v>3014</v>
      </c>
      <c r="E470" s="6">
        <v>3367</v>
      </c>
      <c r="F470" s="6">
        <v>3703</v>
      </c>
      <c r="G470" s="6">
        <v>4025</v>
      </c>
    </row>
    <row r="471" spans="1:7" x14ac:dyDescent="0.25">
      <c r="A471" s="6">
        <v>23750</v>
      </c>
      <c r="B471" s="6">
        <v>1739</v>
      </c>
      <c r="C471" s="6">
        <v>2575</v>
      </c>
      <c r="D471" s="6">
        <v>3018</v>
      </c>
      <c r="E471" s="6">
        <v>3371</v>
      </c>
      <c r="F471" s="6">
        <v>3708</v>
      </c>
      <c r="G471" s="6">
        <v>4031</v>
      </c>
    </row>
    <row r="472" spans="1:7" x14ac:dyDescent="0.25">
      <c r="A472" s="6">
        <v>23800</v>
      </c>
      <c r="B472" s="6">
        <v>1741</v>
      </c>
      <c r="C472" s="6">
        <v>2578</v>
      </c>
      <c r="D472" s="6">
        <v>3022</v>
      </c>
      <c r="E472" s="6">
        <v>3375</v>
      </c>
      <c r="F472" s="6">
        <v>3713</v>
      </c>
      <c r="G472" s="6">
        <v>4036</v>
      </c>
    </row>
    <row r="473" spans="1:7" x14ac:dyDescent="0.25">
      <c r="A473" s="6">
        <v>23850</v>
      </c>
      <c r="B473" s="6">
        <v>1742</v>
      </c>
      <c r="C473" s="6">
        <v>2581</v>
      </c>
      <c r="D473" s="6">
        <v>3025</v>
      </c>
      <c r="E473" s="6">
        <v>3379</v>
      </c>
      <c r="F473" s="6">
        <v>3717</v>
      </c>
      <c r="G473" s="6">
        <v>4041</v>
      </c>
    </row>
    <row r="474" spans="1:7" x14ac:dyDescent="0.25">
      <c r="A474" s="6">
        <v>23900</v>
      </c>
      <c r="B474" s="6">
        <v>1744</v>
      </c>
      <c r="C474" s="6">
        <v>2584</v>
      </c>
      <c r="D474" s="6">
        <v>3029</v>
      </c>
      <c r="E474" s="6">
        <v>3384</v>
      </c>
      <c r="F474" s="6">
        <v>3722</v>
      </c>
      <c r="G474" s="6">
        <v>4046</v>
      </c>
    </row>
    <row r="475" spans="1:7" x14ac:dyDescent="0.25">
      <c r="A475" s="6">
        <v>23950</v>
      </c>
      <c r="B475" s="6">
        <v>1746</v>
      </c>
      <c r="C475" s="6">
        <v>2587</v>
      </c>
      <c r="D475" s="6">
        <v>3033</v>
      </c>
      <c r="E475" s="6">
        <v>3388</v>
      </c>
      <c r="F475" s="6">
        <v>3727</v>
      </c>
      <c r="G475" s="6">
        <v>4051</v>
      </c>
    </row>
    <row r="476" spans="1:7" x14ac:dyDescent="0.25">
      <c r="A476" s="6">
        <v>24000</v>
      </c>
      <c r="B476" s="6">
        <v>1748</v>
      </c>
      <c r="C476" s="6">
        <v>2590</v>
      </c>
      <c r="D476" s="6">
        <v>3037</v>
      </c>
      <c r="E476" s="6">
        <v>3392</v>
      </c>
      <c r="F476" s="6">
        <v>3731</v>
      </c>
      <c r="G476" s="6">
        <v>4056</v>
      </c>
    </row>
    <row r="477" spans="1:7" x14ac:dyDescent="0.25">
      <c r="A477" s="6">
        <v>24050</v>
      </c>
      <c r="B477" s="6">
        <v>1750</v>
      </c>
      <c r="C477" s="6">
        <v>2593</v>
      </c>
      <c r="D477" s="6">
        <v>3041</v>
      </c>
      <c r="E477" s="6">
        <v>3397</v>
      </c>
      <c r="F477" s="6">
        <v>3736</v>
      </c>
      <c r="G477" s="6">
        <v>4061</v>
      </c>
    </row>
    <row r="478" spans="1:7" x14ac:dyDescent="0.25">
      <c r="A478" s="6">
        <v>24100</v>
      </c>
      <c r="B478" s="6">
        <v>1752</v>
      </c>
      <c r="C478" s="6">
        <v>2596</v>
      </c>
      <c r="D478" s="6">
        <v>3045</v>
      </c>
      <c r="E478" s="6">
        <v>3401</v>
      </c>
      <c r="F478" s="6">
        <v>3741</v>
      </c>
      <c r="G478" s="6">
        <v>4066</v>
      </c>
    </row>
    <row r="479" spans="1:7" x14ac:dyDescent="0.25">
      <c r="A479" s="6">
        <v>24150</v>
      </c>
      <c r="B479" s="6">
        <v>1754</v>
      </c>
      <c r="C479" s="6">
        <v>2599</v>
      </c>
      <c r="D479" s="6">
        <v>3048</v>
      </c>
      <c r="E479" s="6">
        <v>3405</v>
      </c>
      <c r="F479" s="6">
        <v>3746</v>
      </c>
      <c r="G479" s="6">
        <v>4071</v>
      </c>
    </row>
    <row r="480" spans="1:7" x14ac:dyDescent="0.25">
      <c r="A480" s="6">
        <v>24200</v>
      </c>
      <c r="B480" s="6">
        <v>1755</v>
      </c>
      <c r="C480" s="6">
        <v>2602</v>
      </c>
      <c r="D480" s="6">
        <v>3052</v>
      </c>
      <c r="E480" s="6">
        <v>3409</v>
      </c>
      <c r="F480" s="6">
        <v>3750</v>
      </c>
      <c r="G480" s="6">
        <v>4077</v>
      </c>
    </row>
    <row r="481" spans="1:7" x14ac:dyDescent="0.25">
      <c r="A481" s="6">
        <v>24250</v>
      </c>
      <c r="B481" s="6">
        <v>1757</v>
      </c>
      <c r="C481" s="6">
        <v>2605</v>
      </c>
      <c r="D481" s="6">
        <v>3056</v>
      </c>
      <c r="E481" s="6">
        <v>3414</v>
      </c>
      <c r="F481" s="6">
        <v>3755</v>
      </c>
      <c r="G481" s="6">
        <v>4082</v>
      </c>
    </row>
    <row r="482" spans="1:7" x14ac:dyDescent="0.25">
      <c r="A482" s="6">
        <v>24300</v>
      </c>
      <c r="B482" s="6">
        <v>1759</v>
      </c>
      <c r="C482" s="6">
        <v>2608</v>
      </c>
      <c r="D482" s="6">
        <v>3060</v>
      </c>
      <c r="E482" s="6">
        <v>3418</v>
      </c>
      <c r="F482" s="6">
        <v>3760</v>
      </c>
      <c r="G482" s="6">
        <v>4087</v>
      </c>
    </row>
    <row r="483" spans="1:7" x14ac:dyDescent="0.25">
      <c r="A483" s="6">
        <v>24350</v>
      </c>
      <c r="B483" s="6">
        <v>1761</v>
      </c>
      <c r="C483" s="6">
        <v>2611</v>
      </c>
      <c r="D483" s="6">
        <v>3064</v>
      </c>
      <c r="E483" s="6">
        <v>3422</v>
      </c>
      <c r="F483" s="6">
        <v>3764</v>
      </c>
      <c r="G483" s="6">
        <v>4092</v>
      </c>
    </row>
    <row r="484" spans="1:7" x14ac:dyDescent="0.25">
      <c r="A484" s="6">
        <v>24400</v>
      </c>
      <c r="B484" s="6">
        <v>1763</v>
      </c>
      <c r="C484" s="6">
        <v>2614</v>
      </c>
      <c r="D484" s="6">
        <v>3068</v>
      </c>
      <c r="E484" s="6">
        <v>3426</v>
      </c>
      <c r="F484" s="6">
        <v>3769</v>
      </c>
      <c r="G484" s="6">
        <v>4097</v>
      </c>
    </row>
    <row r="485" spans="1:7" x14ac:dyDescent="0.25">
      <c r="A485" s="6">
        <v>24450</v>
      </c>
      <c r="B485" s="6">
        <v>1765</v>
      </c>
      <c r="C485" s="6">
        <v>2617</v>
      </c>
      <c r="D485" s="6">
        <v>3071</v>
      </c>
      <c r="E485" s="6">
        <v>3431</v>
      </c>
      <c r="F485" s="6">
        <v>3774</v>
      </c>
      <c r="G485" s="6">
        <v>4102</v>
      </c>
    </row>
    <row r="486" spans="1:7" x14ac:dyDescent="0.25">
      <c r="A486" s="6">
        <v>24500</v>
      </c>
      <c r="B486" s="6">
        <v>1767</v>
      </c>
      <c r="C486" s="6">
        <v>2620</v>
      </c>
      <c r="D486" s="6">
        <v>3075</v>
      </c>
      <c r="E486" s="6">
        <v>3435</v>
      </c>
      <c r="F486" s="6">
        <v>3779</v>
      </c>
      <c r="G486" s="6">
        <v>4107</v>
      </c>
    </row>
    <row r="487" spans="1:7" x14ac:dyDescent="0.25">
      <c r="A487" s="6">
        <v>24550</v>
      </c>
      <c r="B487" s="6">
        <v>1768</v>
      </c>
      <c r="C487" s="6">
        <v>2623</v>
      </c>
      <c r="D487" s="6">
        <v>3079</v>
      </c>
      <c r="E487" s="6">
        <v>3439</v>
      </c>
      <c r="F487" s="6">
        <v>3783</v>
      </c>
      <c r="G487" s="6">
        <v>4112</v>
      </c>
    </row>
    <row r="488" spans="1:7" x14ac:dyDescent="0.25">
      <c r="A488" s="6">
        <v>24600</v>
      </c>
      <c r="B488" s="6">
        <v>1770</v>
      </c>
      <c r="C488" s="6">
        <v>2626</v>
      </c>
      <c r="D488" s="6">
        <v>3083</v>
      </c>
      <c r="E488" s="6">
        <v>3444</v>
      </c>
      <c r="F488" s="6">
        <v>3788</v>
      </c>
      <c r="G488" s="6">
        <v>4117</v>
      </c>
    </row>
    <row r="489" spans="1:7" x14ac:dyDescent="0.25">
      <c r="A489" s="6">
        <v>24650</v>
      </c>
      <c r="B489" s="6">
        <v>1772</v>
      </c>
      <c r="C489" s="6">
        <v>2629</v>
      </c>
      <c r="D489" s="6">
        <v>3087</v>
      </c>
      <c r="E489" s="6">
        <v>3448</v>
      </c>
      <c r="F489" s="6">
        <v>3793</v>
      </c>
      <c r="G489" s="6">
        <v>4123</v>
      </c>
    </row>
    <row r="490" spans="1:7" x14ac:dyDescent="0.25">
      <c r="A490" s="6">
        <v>24700</v>
      </c>
      <c r="B490" s="6">
        <v>1774</v>
      </c>
      <c r="C490" s="6">
        <v>2632</v>
      </c>
      <c r="D490" s="6">
        <v>3091</v>
      </c>
      <c r="E490" s="6">
        <v>3452</v>
      </c>
      <c r="F490" s="6">
        <v>3797</v>
      </c>
      <c r="G490" s="6">
        <v>4128</v>
      </c>
    </row>
    <row r="491" spans="1:7" x14ac:dyDescent="0.25">
      <c r="A491" s="6">
        <v>24750</v>
      </c>
      <c r="B491" s="6">
        <v>1776</v>
      </c>
      <c r="C491" s="6">
        <v>2635</v>
      </c>
      <c r="D491" s="6">
        <v>3094</v>
      </c>
      <c r="E491" s="6">
        <v>3456</v>
      </c>
      <c r="F491" s="6">
        <v>3802</v>
      </c>
      <c r="G491" s="6">
        <v>4133</v>
      </c>
    </row>
    <row r="492" spans="1:7" x14ac:dyDescent="0.25">
      <c r="A492" s="6">
        <v>24800</v>
      </c>
      <c r="B492" s="6">
        <v>1778</v>
      </c>
      <c r="C492" s="6">
        <v>2638</v>
      </c>
      <c r="D492" s="6">
        <v>3098</v>
      </c>
      <c r="E492" s="6">
        <v>3461</v>
      </c>
      <c r="F492" s="6">
        <v>3807</v>
      </c>
      <c r="G492" s="6">
        <v>4138</v>
      </c>
    </row>
    <row r="493" spans="1:7" x14ac:dyDescent="0.25">
      <c r="A493" s="6">
        <v>24850</v>
      </c>
      <c r="B493" s="6">
        <v>1780</v>
      </c>
      <c r="C493" s="6">
        <v>2641</v>
      </c>
      <c r="D493" s="6">
        <v>3102</v>
      </c>
      <c r="E493" s="6">
        <v>3465</v>
      </c>
      <c r="F493" s="6">
        <v>3811</v>
      </c>
      <c r="G493" s="6">
        <v>4143</v>
      </c>
    </row>
    <row r="494" spans="1:7" x14ac:dyDescent="0.25">
      <c r="A494" s="6">
        <v>24900</v>
      </c>
      <c r="B494" s="6">
        <v>1781</v>
      </c>
      <c r="C494" s="6">
        <v>2644</v>
      </c>
      <c r="D494" s="6">
        <v>3106</v>
      </c>
      <c r="E494" s="6">
        <v>3469</v>
      </c>
      <c r="F494" s="6">
        <v>3816</v>
      </c>
      <c r="G494" s="6">
        <v>4148</v>
      </c>
    </row>
    <row r="495" spans="1:7" x14ac:dyDescent="0.25">
      <c r="A495" s="6">
        <v>24950</v>
      </c>
      <c r="B495" s="6">
        <v>1783</v>
      </c>
      <c r="C495" s="6">
        <v>2647</v>
      </c>
      <c r="D495" s="6">
        <v>3110</v>
      </c>
      <c r="E495" s="6">
        <v>3474</v>
      </c>
      <c r="F495" s="6">
        <v>3821</v>
      </c>
      <c r="G495" s="6">
        <v>4153</v>
      </c>
    </row>
    <row r="496" spans="1:7" x14ac:dyDescent="0.25">
      <c r="A496" s="6">
        <v>25000</v>
      </c>
      <c r="B496" s="6">
        <v>1785</v>
      </c>
      <c r="C496" s="6">
        <v>2650</v>
      </c>
      <c r="D496" s="6">
        <v>3114</v>
      </c>
      <c r="E496" s="6">
        <v>3478</v>
      </c>
      <c r="F496" s="6">
        <v>3826</v>
      </c>
      <c r="G496" s="6">
        <v>4158</v>
      </c>
    </row>
    <row r="497" spans="1:7" x14ac:dyDescent="0.25">
      <c r="A497" s="6">
        <v>25050</v>
      </c>
      <c r="B497" s="6">
        <v>1787</v>
      </c>
      <c r="C497" s="6">
        <v>2653</v>
      </c>
      <c r="D497" s="6">
        <v>3117</v>
      </c>
      <c r="E497" s="6">
        <v>3482</v>
      </c>
      <c r="F497" s="6">
        <v>3830</v>
      </c>
      <c r="G497" s="6">
        <v>4163</v>
      </c>
    </row>
    <row r="498" spans="1:7" x14ac:dyDescent="0.25">
      <c r="A498" s="6">
        <v>25100</v>
      </c>
      <c r="B498" s="6">
        <v>1789</v>
      </c>
      <c r="C498" s="6">
        <v>2656</v>
      </c>
      <c r="D498" s="6">
        <v>3121</v>
      </c>
      <c r="E498" s="6">
        <v>3486</v>
      </c>
      <c r="F498" s="6">
        <v>3835</v>
      </c>
      <c r="G498" s="6">
        <v>4169</v>
      </c>
    </row>
    <row r="499" spans="1:7" x14ac:dyDescent="0.25">
      <c r="A499" s="6">
        <v>25150</v>
      </c>
      <c r="B499" s="6">
        <v>1791</v>
      </c>
      <c r="C499" s="6">
        <v>2659</v>
      </c>
      <c r="D499" s="6">
        <v>3125</v>
      </c>
      <c r="E499" s="6">
        <v>3491</v>
      </c>
      <c r="F499" s="6">
        <v>3840</v>
      </c>
      <c r="G499" s="6">
        <v>4174</v>
      </c>
    </row>
    <row r="500" spans="1:7" x14ac:dyDescent="0.25">
      <c r="A500" s="6">
        <v>25200</v>
      </c>
      <c r="B500" s="6">
        <v>1792</v>
      </c>
      <c r="C500" s="6">
        <v>2662</v>
      </c>
      <c r="D500" s="6">
        <v>3129</v>
      </c>
      <c r="E500" s="6">
        <v>3495</v>
      </c>
      <c r="F500" s="6">
        <v>3844</v>
      </c>
      <c r="G500" s="6">
        <v>4179</v>
      </c>
    </row>
    <row r="501" spans="1:7" x14ac:dyDescent="0.25">
      <c r="A501" s="6">
        <v>25250</v>
      </c>
      <c r="B501" s="6">
        <v>1794</v>
      </c>
      <c r="C501" s="6">
        <v>2665</v>
      </c>
      <c r="D501" s="6">
        <v>3133</v>
      </c>
      <c r="E501" s="6">
        <v>3499</v>
      </c>
      <c r="F501" s="6">
        <v>3849</v>
      </c>
      <c r="G501" s="6">
        <v>4184</v>
      </c>
    </row>
    <row r="502" spans="1:7" x14ac:dyDescent="0.25">
      <c r="A502" s="6">
        <v>25300</v>
      </c>
      <c r="B502" s="6">
        <v>1796</v>
      </c>
      <c r="C502" s="6">
        <v>2668</v>
      </c>
      <c r="D502" s="6">
        <v>3136</v>
      </c>
      <c r="E502" s="6">
        <v>3503</v>
      </c>
      <c r="F502" s="6">
        <v>3854</v>
      </c>
      <c r="G502" s="6">
        <v>4189</v>
      </c>
    </row>
    <row r="503" spans="1:7" x14ac:dyDescent="0.25">
      <c r="A503" s="6">
        <v>25350</v>
      </c>
      <c r="B503" s="6">
        <v>1798</v>
      </c>
      <c r="C503" s="6">
        <v>2671</v>
      </c>
      <c r="D503" s="6">
        <v>3140</v>
      </c>
      <c r="E503" s="6">
        <v>3508</v>
      </c>
      <c r="F503" s="6">
        <v>3858</v>
      </c>
      <c r="G503" s="6">
        <v>4194</v>
      </c>
    </row>
    <row r="504" spans="1:7" x14ac:dyDescent="0.25">
      <c r="A504" s="6">
        <v>25400</v>
      </c>
      <c r="B504" s="6">
        <v>1800</v>
      </c>
      <c r="C504" s="6">
        <v>2674</v>
      </c>
      <c r="D504" s="6">
        <v>3144</v>
      </c>
      <c r="E504" s="6">
        <v>3512</v>
      </c>
      <c r="F504" s="6">
        <v>3863</v>
      </c>
      <c r="G504" s="6">
        <v>4199</v>
      </c>
    </row>
    <row r="505" spans="1:7" x14ac:dyDescent="0.25">
      <c r="A505" s="6">
        <v>25450</v>
      </c>
      <c r="B505" s="6">
        <v>1802</v>
      </c>
      <c r="C505" s="6">
        <v>2677</v>
      </c>
      <c r="D505" s="6">
        <v>3148</v>
      </c>
      <c r="E505" s="6">
        <v>3516</v>
      </c>
      <c r="F505" s="6">
        <v>3868</v>
      </c>
      <c r="G505" s="6">
        <v>4204</v>
      </c>
    </row>
    <row r="506" spans="1:7" x14ac:dyDescent="0.25">
      <c r="A506" s="6">
        <v>25500</v>
      </c>
      <c r="B506" s="6">
        <v>1804</v>
      </c>
      <c r="C506" s="6">
        <v>2680</v>
      </c>
      <c r="D506" s="6">
        <v>3152</v>
      </c>
      <c r="E506" s="6">
        <v>3521</v>
      </c>
      <c r="F506" s="6">
        <v>3873</v>
      </c>
      <c r="G506" s="6">
        <v>4210</v>
      </c>
    </row>
    <row r="507" spans="1:7" x14ac:dyDescent="0.25">
      <c r="A507" s="6">
        <v>25550</v>
      </c>
      <c r="B507" s="6">
        <v>1805</v>
      </c>
      <c r="C507" s="6">
        <v>2682</v>
      </c>
      <c r="D507" s="6">
        <v>3156</v>
      </c>
      <c r="E507" s="6">
        <v>3525</v>
      </c>
      <c r="F507" s="6">
        <v>3877</v>
      </c>
      <c r="G507" s="6">
        <v>4215</v>
      </c>
    </row>
    <row r="508" spans="1:7" x14ac:dyDescent="0.25">
      <c r="A508" s="6">
        <v>25600</v>
      </c>
      <c r="B508" s="6">
        <v>1807</v>
      </c>
      <c r="C508" s="6">
        <v>2685</v>
      </c>
      <c r="D508" s="6">
        <v>3159</v>
      </c>
      <c r="E508" s="6">
        <v>3529</v>
      </c>
      <c r="F508" s="6">
        <v>3882</v>
      </c>
      <c r="G508" s="6">
        <v>4220</v>
      </c>
    </row>
    <row r="509" spans="1:7" x14ac:dyDescent="0.25">
      <c r="A509" s="6">
        <v>25650</v>
      </c>
      <c r="B509" s="6">
        <v>1809</v>
      </c>
      <c r="C509" s="6">
        <v>2688</v>
      </c>
      <c r="D509" s="6">
        <v>3163</v>
      </c>
      <c r="E509" s="6">
        <v>3533</v>
      </c>
      <c r="F509" s="6">
        <v>3887</v>
      </c>
      <c r="G509" s="6">
        <v>4225</v>
      </c>
    </row>
    <row r="510" spans="1:7" x14ac:dyDescent="0.25">
      <c r="A510" s="6">
        <v>25700</v>
      </c>
      <c r="B510" s="6">
        <v>1811</v>
      </c>
      <c r="C510" s="6">
        <v>2691</v>
      </c>
      <c r="D510" s="6">
        <v>3167</v>
      </c>
      <c r="E510" s="6">
        <v>3538</v>
      </c>
      <c r="F510" s="6">
        <v>3891</v>
      </c>
      <c r="G510" s="6">
        <v>4230</v>
      </c>
    </row>
    <row r="511" spans="1:7" x14ac:dyDescent="0.25">
      <c r="A511" s="6">
        <v>25750</v>
      </c>
      <c r="B511" s="6">
        <v>1813</v>
      </c>
      <c r="C511" s="6">
        <v>2694</v>
      </c>
      <c r="D511" s="6">
        <v>3171</v>
      </c>
      <c r="E511" s="6">
        <v>3542</v>
      </c>
      <c r="F511" s="6">
        <v>3896</v>
      </c>
      <c r="G511" s="6">
        <v>4235</v>
      </c>
    </row>
    <row r="512" spans="1:7" x14ac:dyDescent="0.25">
      <c r="A512" s="6">
        <v>25800</v>
      </c>
      <c r="B512" s="6">
        <v>1815</v>
      </c>
      <c r="C512" s="6">
        <v>2697</v>
      </c>
      <c r="D512" s="6">
        <v>3175</v>
      </c>
      <c r="E512" s="6">
        <v>3546</v>
      </c>
      <c r="F512" s="6">
        <v>3901</v>
      </c>
      <c r="G512" s="6">
        <v>4240</v>
      </c>
    </row>
    <row r="513" spans="1:7" x14ac:dyDescent="0.25">
      <c r="A513" s="6">
        <v>25850</v>
      </c>
      <c r="B513" s="6">
        <v>1817</v>
      </c>
      <c r="C513" s="6">
        <v>2700</v>
      </c>
      <c r="D513" s="6">
        <v>3179</v>
      </c>
      <c r="E513" s="6">
        <v>3550</v>
      </c>
      <c r="F513" s="6">
        <v>3906</v>
      </c>
      <c r="G513" s="6">
        <v>4245</v>
      </c>
    </row>
    <row r="514" spans="1:7" x14ac:dyDescent="0.25">
      <c r="A514" s="6">
        <v>25900</v>
      </c>
      <c r="B514" s="6">
        <v>1818</v>
      </c>
      <c r="C514" s="6">
        <v>2703</v>
      </c>
      <c r="D514" s="6">
        <v>3182</v>
      </c>
      <c r="E514" s="6">
        <v>3555</v>
      </c>
      <c r="F514" s="6">
        <v>3910</v>
      </c>
      <c r="G514" s="6">
        <v>4250</v>
      </c>
    </row>
    <row r="515" spans="1:7" x14ac:dyDescent="0.25">
      <c r="A515" s="6">
        <v>25950</v>
      </c>
      <c r="B515" s="6">
        <v>1820</v>
      </c>
      <c r="C515" s="6">
        <v>2706</v>
      </c>
      <c r="D515" s="6">
        <v>3186</v>
      </c>
      <c r="E515" s="6">
        <v>3559</v>
      </c>
      <c r="F515" s="6">
        <v>3915</v>
      </c>
      <c r="G515" s="6">
        <v>4256</v>
      </c>
    </row>
    <row r="516" spans="1:7" x14ac:dyDescent="0.25">
      <c r="A516" s="6">
        <v>26000</v>
      </c>
      <c r="B516" s="6">
        <v>1822</v>
      </c>
      <c r="C516" s="6">
        <v>2709</v>
      </c>
      <c r="D516" s="6">
        <v>3190</v>
      </c>
      <c r="E516" s="6">
        <v>3563</v>
      </c>
      <c r="F516" s="6">
        <v>3920</v>
      </c>
      <c r="G516" s="6">
        <v>4261</v>
      </c>
    </row>
    <row r="517" spans="1:7" x14ac:dyDescent="0.25">
      <c r="A517" s="6">
        <v>26050</v>
      </c>
      <c r="B517" s="6">
        <v>1824</v>
      </c>
      <c r="C517" s="6">
        <v>2712</v>
      </c>
      <c r="D517" s="6">
        <v>3194</v>
      </c>
      <c r="E517" s="6">
        <v>3568</v>
      </c>
      <c r="F517" s="6">
        <v>3924</v>
      </c>
      <c r="G517" s="6">
        <v>4266</v>
      </c>
    </row>
    <row r="518" spans="1:7" x14ac:dyDescent="0.25">
      <c r="A518" s="6">
        <v>26100</v>
      </c>
      <c r="B518" s="6">
        <v>1826</v>
      </c>
      <c r="C518" s="6">
        <v>2715</v>
      </c>
      <c r="D518" s="6">
        <v>3198</v>
      </c>
      <c r="E518" s="6">
        <v>3572</v>
      </c>
      <c r="F518" s="6">
        <v>3929</v>
      </c>
      <c r="G518" s="6">
        <v>4271</v>
      </c>
    </row>
    <row r="519" spans="1:7" x14ac:dyDescent="0.25">
      <c r="A519" s="6">
        <v>26150</v>
      </c>
      <c r="B519" s="6">
        <v>1828</v>
      </c>
      <c r="C519" s="6">
        <v>2718</v>
      </c>
      <c r="D519" s="6">
        <v>3202</v>
      </c>
      <c r="E519" s="6">
        <v>3576</v>
      </c>
      <c r="F519" s="6">
        <v>3934</v>
      </c>
      <c r="G519" s="6">
        <v>4276</v>
      </c>
    </row>
    <row r="520" spans="1:7" x14ac:dyDescent="0.25">
      <c r="A520" s="6">
        <v>26200</v>
      </c>
      <c r="B520" s="6">
        <v>1830</v>
      </c>
      <c r="C520" s="6">
        <v>2721</v>
      </c>
      <c r="D520" s="6">
        <v>3205</v>
      </c>
      <c r="E520" s="6">
        <v>3580</v>
      </c>
      <c r="F520" s="6">
        <v>3938</v>
      </c>
      <c r="G520" s="6">
        <v>4281</v>
      </c>
    </row>
    <row r="521" spans="1:7" x14ac:dyDescent="0.25">
      <c r="A521" s="6">
        <v>26250</v>
      </c>
      <c r="B521" s="6">
        <v>1831</v>
      </c>
      <c r="C521" s="6">
        <v>2724</v>
      </c>
      <c r="D521" s="6">
        <v>3209</v>
      </c>
      <c r="E521" s="6">
        <v>3585</v>
      </c>
      <c r="F521" s="6">
        <v>3943</v>
      </c>
      <c r="G521" s="6">
        <v>4286</v>
      </c>
    </row>
    <row r="522" spans="1:7" x14ac:dyDescent="0.25">
      <c r="A522" s="6">
        <v>26300</v>
      </c>
      <c r="B522" s="6">
        <v>1833</v>
      </c>
      <c r="C522" s="6">
        <v>2727</v>
      </c>
      <c r="D522" s="6">
        <v>3213</v>
      </c>
      <c r="E522" s="6">
        <v>3589</v>
      </c>
      <c r="F522" s="6">
        <v>3948</v>
      </c>
      <c r="G522" s="6">
        <v>4291</v>
      </c>
    </row>
    <row r="523" spans="1:7" x14ac:dyDescent="0.25">
      <c r="A523" s="6">
        <v>26350</v>
      </c>
      <c r="B523" s="6">
        <v>1835</v>
      </c>
      <c r="C523" s="6">
        <v>2730</v>
      </c>
      <c r="D523" s="6">
        <v>3217</v>
      </c>
      <c r="E523" s="6">
        <v>3593</v>
      </c>
      <c r="F523" s="6">
        <v>3953</v>
      </c>
      <c r="G523" s="6">
        <v>4296</v>
      </c>
    </row>
    <row r="524" spans="1:7" x14ac:dyDescent="0.25">
      <c r="A524" s="6">
        <v>26400</v>
      </c>
      <c r="B524" s="6">
        <v>1837</v>
      </c>
      <c r="C524" s="6">
        <v>2733</v>
      </c>
      <c r="D524" s="6">
        <v>3221</v>
      </c>
      <c r="E524" s="6">
        <v>3598</v>
      </c>
      <c r="F524" s="6">
        <v>3957</v>
      </c>
      <c r="G524" s="6">
        <v>4302</v>
      </c>
    </row>
    <row r="525" spans="1:7" x14ac:dyDescent="0.25">
      <c r="A525" s="6">
        <v>26450</v>
      </c>
      <c r="B525" s="6">
        <v>1839</v>
      </c>
      <c r="C525" s="6">
        <v>2736</v>
      </c>
      <c r="D525" s="6">
        <v>3225</v>
      </c>
      <c r="E525" s="6">
        <v>3602</v>
      </c>
      <c r="F525" s="6">
        <v>3962</v>
      </c>
      <c r="G525" s="6">
        <v>4307</v>
      </c>
    </row>
    <row r="526" spans="1:7" x14ac:dyDescent="0.25">
      <c r="A526" s="6">
        <v>26500</v>
      </c>
      <c r="B526" s="6">
        <v>1841</v>
      </c>
      <c r="C526" s="6">
        <v>2739</v>
      </c>
      <c r="D526" s="6">
        <v>3228</v>
      </c>
      <c r="E526" s="6">
        <v>3606</v>
      </c>
      <c r="F526" s="6">
        <v>3967</v>
      </c>
      <c r="G526" s="6">
        <v>4312</v>
      </c>
    </row>
    <row r="527" spans="1:7" x14ac:dyDescent="0.25">
      <c r="A527" s="6">
        <v>26550</v>
      </c>
      <c r="B527" s="6">
        <v>1842</v>
      </c>
      <c r="C527" s="6">
        <v>2742</v>
      </c>
      <c r="D527" s="6">
        <v>3232</v>
      </c>
      <c r="E527" s="6">
        <v>3610</v>
      </c>
      <c r="F527" s="6">
        <v>3971</v>
      </c>
      <c r="G527" s="6">
        <v>4317</v>
      </c>
    </row>
    <row r="528" spans="1:7" x14ac:dyDescent="0.25">
      <c r="A528" s="6">
        <v>26600</v>
      </c>
      <c r="B528" s="6">
        <v>1844</v>
      </c>
      <c r="C528" s="6">
        <v>2745</v>
      </c>
      <c r="D528" s="6">
        <v>3236</v>
      </c>
      <c r="E528" s="6">
        <v>3615</v>
      </c>
      <c r="F528" s="6">
        <v>3976</v>
      </c>
      <c r="G528" s="6">
        <v>4322</v>
      </c>
    </row>
    <row r="529" spans="1:7" x14ac:dyDescent="0.25">
      <c r="A529" s="6">
        <v>26650</v>
      </c>
      <c r="B529" s="6">
        <v>1846</v>
      </c>
      <c r="C529" s="6">
        <v>2748</v>
      </c>
      <c r="D529" s="6">
        <v>3240</v>
      </c>
      <c r="E529" s="6">
        <v>3619</v>
      </c>
      <c r="F529" s="6">
        <v>3981</v>
      </c>
      <c r="G529" s="6">
        <v>4327</v>
      </c>
    </row>
    <row r="530" spans="1:7" x14ac:dyDescent="0.25">
      <c r="A530" s="6">
        <v>26700</v>
      </c>
      <c r="B530" s="6">
        <v>1848</v>
      </c>
      <c r="C530" s="6">
        <v>2751</v>
      </c>
      <c r="D530" s="6">
        <v>3244</v>
      </c>
      <c r="E530" s="6">
        <v>3623</v>
      </c>
      <c r="F530" s="6">
        <v>3986</v>
      </c>
      <c r="G530" s="6">
        <v>4332</v>
      </c>
    </row>
    <row r="531" spans="1:7" x14ac:dyDescent="0.25">
      <c r="A531" s="6">
        <v>26750</v>
      </c>
      <c r="B531" s="6">
        <v>1850</v>
      </c>
      <c r="C531" s="6">
        <v>2754</v>
      </c>
      <c r="D531" s="6">
        <v>3248</v>
      </c>
      <c r="E531" s="6">
        <v>3627</v>
      </c>
      <c r="F531" s="6">
        <v>3990</v>
      </c>
      <c r="G531" s="6">
        <v>4337</v>
      </c>
    </row>
    <row r="532" spans="1:7" x14ac:dyDescent="0.25">
      <c r="A532" s="6">
        <v>26800</v>
      </c>
      <c r="B532" s="6">
        <v>1852</v>
      </c>
      <c r="C532" s="6">
        <v>2757</v>
      </c>
      <c r="D532" s="6">
        <v>3251</v>
      </c>
      <c r="E532" s="6">
        <v>3632</v>
      </c>
      <c r="F532" s="6">
        <v>3995</v>
      </c>
      <c r="G532" s="6">
        <v>4342</v>
      </c>
    </row>
    <row r="533" spans="1:7" x14ac:dyDescent="0.25">
      <c r="A533" s="6">
        <v>26850</v>
      </c>
      <c r="B533" s="6">
        <v>1854</v>
      </c>
      <c r="C533" s="6">
        <v>2760</v>
      </c>
      <c r="D533" s="6">
        <v>3255</v>
      </c>
      <c r="E533" s="6">
        <v>3636</v>
      </c>
      <c r="F533" s="6">
        <v>4000</v>
      </c>
      <c r="G533" s="6">
        <v>4348</v>
      </c>
    </row>
    <row r="534" spans="1:7" x14ac:dyDescent="0.25">
      <c r="A534" s="6">
        <v>26900</v>
      </c>
      <c r="B534" s="6">
        <v>1855</v>
      </c>
      <c r="C534" s="6">
        <v>2763</v>
      </c>
      <c r="D534" s="6">
        <v>3259</v>
      </c>
      <c r="E534" s="6">
        <v>3640</v>
      </c>
      <c r="F534" s="6">
        <v>4004</v>
      </c>
      <c r="G534" s="6">
        <v>4353</v>
      </c>
    </row>
    <row r="535" spans="1:7" x14ac:dyDescent="0.25">
      <c r="A535" s="6">
        <v>26950</v>
      </c>
      <c r="B535" s="6">
        <v>1857</v>
      </c>
      <c r="C535" s="6">
        <v>2766</v>
      </c>
      <c r="D535" s="6">
        <v>3263</v>
      </c>
      <c r="E535" s="6">
        <v>3645</v>
      </c>
      <c r="F535" s="6">
        <v>4009</v>
      </c>
      <c r="G535" s="6">
        <v>4358</v>
      </c>
    </row>
    <row r="536" spans="1:7" x14ac:dyDescent="0.25">
      <c r="A536" s="6">
        <v>27000</v>
      </c>
      <c r="B536" s="6">
        <v>1859</v>
      </c>
      <c r="C536" s="6">
        <v>2769</v>
      </c>
      <c r="D536" s="6">
        <v>3267</v>
      </c>
      <c r="E536" s="6">
        <v>3649</v>
      </c>
      <c r="F536" s="6">
        <v>4014</v>
      </c>
      <c r="G536" s="6">
        <v>4363</v>
      </c>
    </row>
    <row r="537" spans="1:7" x14ac:dyDescent="0.25">
      <c r="A537" s="6">
        <v>27050</v>
      </c>
      <c r="B537" s="6">
        <v>1861</v>
      </c>
      <c r="C537" s="6">
        <v>2772</v>
      </c>
      <c r="D537" s="6">
        <v>3270</v>
      </c>
      <c r="E537" s="6">
        <v>3653</v>
      </c>
      <c r="F537" s="6">
        <v>4018</v>
      </c>
      <c r="G537" s="6">
        <v>4368</v>
      </c>
    </row>
    <row r="538" spans="1:7" x14ac:dyDescent="0.25">
      <c r="A538" s="6">
        <v>27100</v>
      </c>
      <c r="B538" s="6">
        <v>1863</v>
      </c>
      <c r="C538" s="6">
        <v>2775</v>
      </c>
      <c r="D538" s="6">
        <v>3274</v>
      </c>
      <c r="E538" s="6">
        <v>3657</v>
      </c>
      <c r="F538" s="6">
        <v>4023</v>
      </c>
      <c r="G538" s="6">
        <v>4373</v>
      </c>
    </row>
    <row r="539" spans="1:7" x14ac:dyDescent="0.25">
      <c r="A539" s="6">
        <v>27150</v>
      </c>
      <c r="B539" s="6">
        <v>1865</v>
      </c>
      <c r="C539" s="6">
        <v>2778</v>
      </c>
      <c r="D539" s="6">
        <v>3278</v>
      </c>
      <c r="E539" s="6">
        <v>3662</v>
      </c>
      <c r="F539" s="6">
        <v>4028</v>
      </c>
      <c r="G539" s="6">
        <v>4378</v>
      </c>
    </row>
    <row r="540" spans="1:7" x14ac:dyDescent="0.25">
      <c r="A540" s="6">
        <v>27200</v>
      </c>
      <c r="B540" s="6">
        <v>1867</v>
      </c>
      <c r="C540" s="6">
        <v>2781</v>
      </c>
      <c r="D540" s="6">
        <v>3282</v>
      </c>
      <c r="E540" s="6">
        <v>3666</v>
      </c>
      <c r="F540" s="6">
        <v>4033</v>
      </c>
      <c r="G540" s="6">
        <v>4383</v>
      </c>
    </row>
    <row r="541" spans="1:7" x14ac:dyDescent="0.25">
      <c r="A541" s="6">
        <v>27250</v>
      </c>
      <c r="B541" s="6">
        <v>1868</v>
      </c>
      <c r="C541" s="6">
        <v>2784</v>
      </c>
      <c r="D541" s="6">
        <v>3286</v>
      </c>
      <c r="E541" s="6">
        <v>3670</v>
      </c>
      <c r="F541" s="6">
        <v>4037</v>
      </c>
      <c r="G541" s="6">
        <v>4389</v>
      </c>
    </row>
    <row r="542" spans="1:7" x14ac:dyDescent="0.25">
      <c r="A542" s="6">
        <v>27300</v>
      </c>
      <c r="B542" s="6">
        <v>1870</v>
      </c>
      <c r="C542" s="6">
        <v>2787</v>
      </c>
      <c r="D542" s="6">
        <v>3290</v>
      </c>
      <c r="E542" s="6">
        <v>3675</v>
      </c>
      <c r="F542" s="6">
        <v>4042</v>
      </c>
      <c r="G542" s="6">
        <v>4394</v>
      </c>
    </row>
    <row r="543" spans="1:7" x14ac:dyDescent="0.25">
      <c r="A543" s="6">
        <v>27350</v>
      </c>
      <c r="B543" s="6">
        <v>1872</v>
      </c>
      <c r="C543" s="6">
        <v>2790</v>
      </c>
      <c r="D543" s="6">
        <v>3293</v>
      </c>
      <c r="E543" s="6">
        <v>3679</v>
      </c>
      <c r="F543" s="6">
        <v>4047</v>
      </c>
      <c r="G543" s="6">
        <v>4399</v>
      </c>
    </row>
    <row r="544" spans="1:7" x14ac:dyDescent="0.25">
      <c r="A544" s="6">
        <v>27400</v>
      </c>
      <c r="B544" s="6">
        <v>1874</v>
      </c>
      <c r="C544" s="6">
        <v>2793</v>
      </c>
      <c r="D544" s="6">
        <v>3297</v>
      </c>
      <c r="E544" s="6">
        <v>3683</v>
      </c>
      <c r="F544" s="6">
        <v>4051</v>
      </c>
      <c r="G544" s="6">
        <v>4404</v>
      </c>
    </row>
    <row r="545" spans="1:7" x14ac:dyDescent="0.25">
      <c r="A545" s="6">
        <v>27450</v>
      </c>
      <c r="B545" s="6">
        <v>1876</v>
      </c>
      <c r="C545" s="6">
        <v>2796</v>
      </c>
      <c r="D545" s="6">
        <v>3301</v>
      </c>
      <c r="E545" s="6">
        <v>3687</v>
      </c>
      <c r="F545" s="6">
        <v>4056</v>
      </c>
      <c r="G545" s="6">
        <v>4409</v>
      </c>
    </row>
    <row r="546" spans="1:7" x14ac:dyDescent="0.25">
      <c r="A546" s="6">
        <v>27500</v>
      </c>
      <c r="B546" s="6">
        <v>1878</v>
      </c>
      <c r="C546" s="6">
        <v>2799</v>
      </c>
      <c r="D546" s="6">
        <v>3305</v>
      </c>
      <c r="E546" s="6">
        <v>3692</v>
      </c>
      <c r="F546" s="6">
        <v>4061</v>
      </c>
      <c r="G546" s="6">
        <v>4414</v>
      </c>
    </row>
    <row r="547" spans="1:7" x14ac:dyDescent="0.25">
      <c r="A547" s="6">
        <v>27550</v>
      </c>
      <c r="B547" s="6">
        <v>1880</v>
      </c>
      <c r="C547" s="6">
        <v>2802</v>
      </c>
      <c r="D547" s="6">
        <v>3309</v>
      </c>
      <c r="E547" s="6">
        <v>3696</v>
      </c>
      <c r="F547" s="6">
        <v>4066</v>
      </c>
      <c r="G547" s="6">
        <v>4419</v>
      </c>
    </row>
    <row r="548" spans="1:7" x14ac:dyDescent="0.25">
      <c r="A548" s="6">
        <v>27600</v>
      </c>
      <c r="B548" s="6">
        <v>1881</v>
      </c>
      <c r="C548" s="6">
        <v>2805</v>
      </c>
      <c r="D548" s="6">
        <v>3313</v>
      </c>
      <c r="E548" s="6">
        <v>3700</v>
      </c>
      <c r="F548" s="6">
        <v>4070</v>
      </c>
      <c r="G548" s="6">
        <v>4424</v>
      </c>
    </row>
    <row r="549" spans="1:7" x14ac:dyDescent="0.25">
      <c r="A549" s="6">
        <v>27650</v>
      </c>
      <c r="B549" s="6">
        <v>1883</v>
      </c>
      <c r="C549" s="6">
        <v>2808</v>
      </c>
      <c r="D549" s="6">
        <v>3316</v>
      </c>
      <c r="E549" s="6">
        <v>3704</v>
      </c>
      <c r="F549" s="6">
        <v>4075</v>
      </c>
      <c r="G549" s="6">
        <v>4429</v>
      </c>
    </row>
    <row r="550" spans="1:7" x14ac:dyDescent="0.25">
      <c r="A550" s="6">
        <v>27700</v>
      </c>
      <c r="B550" s="6">
        <v>1885</v>
      </c>
      <c r="C550" s="6">
        <v>2811</v>
      </c>
      <c r="D550" s="6">
        <v>3320</v>
      </c>
      <c r="E550" s="6">
        <v>3709</v>
      </c>
      <c r="F550" s="6">
        <v>4080</v>
      </c>
      <c r="G550" s="6">
        <v>4435</v>
      </c>
    </row>
    <row r="551" spans="1:7" x14ac:dyDescent="0.25">
      <c r="A551" s="6">
        <v>27750</v>
      </c>
      <c r="B551" s="6">
        <v>1887</v>
      </c>
      <c r="C551" s="6">
        <v>2814</v>
      </c>
      <c r="D551" s="6">
        <v>3324</v>
      </c>
      <c r="E551" s="6">
        <v>3713</v>
      </c>
      <c r="F551" s="6">
        <v>4084</v>
      </c>
      <c r="G551" s="6">
        <v>4440</v>
      </c>
    </row>
    <row r="552" spans="1:7" x14ac:dyDescent="0.25">
      <c r="A552" s="6">
        <v>27800</v>
      </c>
      <c r="B552" s="6">
        <v>1889</v>
      </c>
      <c r="C552" s="6">
        <v>2817</v>
      </c>
      <c r="D552" s="6">
        <v>3328</v>
      </c>
      <c r="E552" s="6">
        <v>3717</v>
      </c>
      <c r="F552" s="6">
        <v>4089</v>
      </c>
      <c r="G552" s="6">
        <v>4445</v>
      </c>
    </row>
    <row r="553" spans="1:7" x14ac:dyDescent="0.25">
      <c r="A553" s="6">
        <v>27850</v>
      </c>
      <c r="B553" s="6">
        <v>1891</v>
      </c>
      <c r="C553" s="6">
        <v>2820</v>
      </c>
      <c r="D553" s="6">
        <v>3332</v>
      </c>
      <c r="E553" s="6">
        <v>3722</v>
      </c>
      <c r="F553" s="6">
        <v>4094</v>
      </c>
      <c r="G553" s="6">
        <v>4450</v>
      </c>
    </row>
    <row r="554" spans="1:7" x14ac:dyDescent="0.25">
      <c r="A554" s="6">
        <v>27900</v>
      </c>
      <c r="B554" s="6">
        <v>1892</v>
      </c>
      <c r="C554" s="6">
        <v>2823</v>
      </c>
      <c r="D554" s="6">
        <v>3336</v>
      </c>
      <c r="E554" s="6">
        <v>3726</v>
      </c>
      <c r="F554" s="6">
        <v>4098</v>
      </c>
      <c r="G554" s="6">
        <v>4455</v>
      </c>
    </row>
    <row r="555" spans="1:7" x14ac:dyDescent="0.25">
      <c r="A555" s="6">
        <v>27950</v>
      </c>
      <c r="B555" s="6">
        <v>1894</v>
      </c>
      <c r="C555" s="6">
        <v>2826</v>
      </c>
      <c r="D555" s="6">
        <v>3339</v>
      </c>
      <c r="E555" s="6">
        <v>3730</v>
      </c>
      <c r="F555" s="6">
        <v>4103</v>
      </c>
      <c r="G555" s="6">
        <v>4460</v>
      </c>
    </row>
    <row r="556" spans="1:7" x14ac:dyDescent="0.25">
      <c r="A556" s="6">
        <v>28000</v>
      </c>
      <c r="B556" s="6">
        <v>1896</v>
      </c>
      <c r="C556" s="6">
        <v>2829</v>
      </c>
      <c r="D556" s="6">
        <v>3343</v>
      </c>
      <c r="E556" s="6">
        <v>3734</v>
      </c>
      <c r="F556" s="6">
        <v>4108</v>
      </c>
      <c r="G556" s="6">
        <v>4465</v>
      </c>
    </row>
    <row r="557" spans="1:7" x14ac:dyDescent="0.25">
      <c r="A557" s="6">
        <v>28050</v>
      </c>
      <c r="B557" s="6">
        <v>1898</v>
      </c>
      <c r="C557" s="6">
        <v>2832</v>
      </c>
      <c r="D557" s="6">
        <v>3347</v>
      </c>
      <c r="E557" s="6">
        <v>3739</v>
      </c>
      <c r="F557" s="6">
        <v>4113</v>
      </c>
      <c r="G557" s="6">
        <v>4470</v>
      </c>
    </row>
    <row r="558" spans="1:7" x14ac:dyDescent="0.25">
      <c r="A558" s="6">
        <v>28100</v>
      </c>
      <c r="B558" s="6">
        <v>1899</v>
      </c>
      <c r="C558" s="6">
        <v>2833</v>
      </c>
      <c r="D558" s="6">
        <v>3348</v>
      </c>
      <c r="E558" s="6">
        <v>3740</v>
      </c>
      <c r="F558" s="6">
        <v>4114</v>
      </c>
      <c r="G558" s="6">
        <v>4472</v>
      </c>
    </row>
    <row r="559" spans="1:7" x14ac:dyDescent="0.25">
      <c r="A559" s="6">
        <v>28150</v>
      </c>
      <c r="B559" s="6">
        <v>1900</v>
      </c>
      <c r="C559" s="6">
        <v>2834</v>
      </c>
      <c r="D559" s="6">
        <v>3349</v>
      </c>
      <c r="E559" s="6">
        <v>3741</v>
      </c>
      <c r="F559" s="6">
        <v>4115</v>
      </c>
      <c r="G559" s="6">
        <v>4473</v>
      </c>
    </row>
    <row r="560" spans="1:7" x14ac:dyDescent="0.25">
      <c r="A560" s="6">
        <v>28200</v>
      </c>
      <c r="B560" s="6">
        <v>1900</v>
      </c>
      <c r="C560" s="6">
        <v>2835</v>
      </c>
      <c r="D560" s="6">
        <v>3349</v>
      </c>
      <c r="E560" s="6">
        <v>3741</v>
      </c>
      <c r="F560" s="6">
        <v>4115</v>
      </c>
      <c r="G560" s="6">
        <v>4473</v>
      </c>
    </row>
    <row r="561" spans="1:7" x14ac:dyDescent="0.25">
      <c r="A561" s="6">
        <v>28250</v>
      </c>
      <c r="B561" s="6">
        <v>1901</v>
      </c>
      <c r="C561" s="6">
        <v>2836</v>
      </c>
      <c r="D561" s="6">
        <v>3350</v>
      </c>
      <c r="E561" s="6">
        <v>3742</v>
      </c>
      <c r="F561" s="6">
        <v>4116</v>
      </c>
      <c r="G561" s="6">
        <v>4474</v>
      </c>
    </row>
    <row r="562" spans="1:7" x14ac:dyDescent="0.25">
      <c r="A562" s="6">
        <v>28300</v>
      </c>
      <c r="B562" s="6">
        <v>1902</v>
      </c>
      <c r="C562" s="6">
        <v>2836</v>
      </c>
      <c r="D562" s="6">
        <v>3350</v>
      </c>
      <c r="E562" s="6">
        <v>3742</v>
      </c>
      <c r="F562" s="6">
        <v>4116</v>
      </c>
      <c r="G562" s="6">
        <v>4474</v>
      </c>
    </row>
    <row r="563" spans="1:7" x14ac:dyDescent="0.25">
      <c r="A563" s="6">
        <v>28350</v>
      </c>
      <c r="B563" s="6">
        <v>1902</v>
      </c>
      <c r="C563" s="6">
        <v>2837</v>
      </c>
      <c r="D563" s="6">
        <v>3351</v>
      </c>
      <c r="E563" s="6">
        <v>3743</v>
      </c>
      <c r="F563" s="6">
        <v>4117</v>
      </c>
      <c r="G563" s="6">
        <v>4475</v>
      </c>
    </row>
    <row r="564" spans="1:7" x14ac:dyDescent="0.25">
      <c r="A564" s="6">
        <v>28400</v>
      </c>
      <c r="B564" s="6">
        <v>1903</v>
      </c>
      <c r="C564" s="6">
        <v>2838</v>
      </c>
      <c r="D564" s="6">
        <v>3351</v>
      </c>
      <c r="E564" s="6">
        <v>3743</v>
      </c>
      <c r="F564" s="6">
        <v>4117</v>
      </c>
      <c r="G564" s="6">
        <v>4476</v>
      </c>
    </row>
    <row r="565" spans="1:7" x14ac:dyDescent="0.25">
      <c r="A565" s="6">
        <v>28450</v>
      </c>
      <c r="B565" s="6">
        <v>1904</v>
      </c>
      <c r="C565" s="6">
        <v>2838</v>
      </c>
      <c r="D565" s="6">
        <v>3351</v>
      </c>
      <c r="E565" s="6">
        <v>3744</v>
      </c>
      <c r="F565" s="6">
        <v>4118</v>
      </c>
      <c r="G565" s="6">
        <v>4476</v>
      </c>
    </row>
    <row r="566" spans="1:7" x14ac:dyDescent="0.25">
      <c r="A566" s="6">
        <v>28500</v>
      </c>
      <c r="B566" s="6">
        <v>1904</v>
      </c>
      <c r="C566" s="6">
        <v>2839</v>
      </c>
      <c r="D566" s="6">
        <v>3352</v>
      </c>
      <c r="E566" s="6">
        <v>3744</v>
      </c>
      <c r="F566" s="6">
        <v>4118</v>
      </c>
      <c r="G566" s="6">
        <v>4477</v>
      </c>
    </row>
    <row r="567" spans="1:7" x14ac:dyDescent="0.25">
      <c r="A567" s="6">
        <v>28550</v>
      </c>
      <c r="B567" s="6">
        <v>1905</v>
      </c>
      <c r="C567" s="6">
        <v>2840</v>
      </c>
      <c r="D567" s="6">
        <v>3352</v>
      </c>
      <c r="E567" s="6">
        <v>3745</v>
      </c>
      <c r="F567" s="6">
        <v>4119</v>
      </c>
      <c r="G567" s="6">
        <v>4477</v>
      </c>
    </row>
    <row r="568" spans="1:7" x14ac:dyDescent="0.25">
      <c r="A568" s="6">
        <v>28600</v>
      </c>
      <c r="B568" s="6">
        <v>1906</v>
      </c>
      <c r="C568" s="6">
        <v>2840</v>
      </c>
      <c r="D568" s="6">
        <v>3353</v>
      </c>
      <c r="E568" s="6">
        <v>3745</v>
      </c>
      <c r="F568" s="6">
        <v>4120</v>
      </c>
      <c r="G568" s="6">
        <v>4478</v>
      </c>
    </row>
    <row r="569" spans="1:7" x14ac:dyDescent="0.25">
      <c r="A569" s="6">
        <v>28650</v>
      </c>
      <c r="B569" s="6">
        <v>1906</v>
      </c>
      <c r="C569" s="6">
        <v>2841</v>
      </c>
      <c r="D569" s="6">
        <v>3353</v>
      </c>
      <c r="E569" s="6">
        <v>3745</v>
      </c>
      <c r="F569" s="6">
        <v>4120</v>
      </c>
      <c r="G569" s="6">
        <v>4478</v>
      </c>
    </row>
    <row r="570" spans="1:7" x14ac:dyDescent="0.25">
      <c r="A570" s="6">
        <v>28700</v>
      </c>
      <c r="B570" s="6">
        <v>1907</v>
      </c>
      <c r="C570" s="6">
        <v>2842</v>
      </c>
      <c r="D570" s="6">
        <v>3354</v>
      </c>
      <c r="E570" s="6">
        <v>3746</v>
      </c>
      <c r="F570" s="6">
        <v>4121</v>
      </c>
      <c r="G570" s="6">
        <v>4479</v>
      </c>
    </row>
    <row r="571" spans="1:7" x14ac:dyDescent="0.25">
      <c r="A571" s="6">
        <v>28750</v>
      </c>
      <c r="B571" s="6">
        <v>1908</v>
      </c>
      <c r="C571" s="6">
        <v>2842</v>
      </c>
      <c r="D571" s="6">
        <v>3354</v>
      </c>
      <c r="E571" s="6">
        <v>3746</v>
      </c>
      <c r="F571" s="6">
        <v>4121</v>
      </c>
      <c r="G571" s="6">
        <v>4480</v>
      </c>
    </row>
    <row r="572" spans="1:7" x14ac:dyDescent="0.25">
      <c r="A572" s="6">
        <v>28800</v>
      </c>
      <c r="B572" s="6">
        <v>1908</v>
      </c>
      <c r="C572" s="6">
        <v>2843</v>
      </c>
      <c r="D572" s="6">
        <v>3354</v>
      </c>
      <c r="E572" s="6">
        <v>3747</v>
      </c>
      <c r="F572" s="6">
        <v>4122</v>
      </c>
      <c r="G572" s="6">
        <v>4480</v>
      </c>
    </row>
    <row r="573" spans="1:7" x14ac:dyDescent="0.25">
      <c r="A573" s="6">
        <v>28850</v>
      </c>
      <c r="B573" s="6">
        <v>1909</v>
      </c>
      <c r="C573" s="6">
        <v>2844</v>
      </c>
      <c r="D573" s="6">
        <v>3355</v>
      </c>
      <c r="E573" s="6">
        <v>3747</v>
      </c>
      <c r="F573" s="6">
        <v>4122</v>
      </c>
      <c r="G573" s="6">
        <v>4481</v>
      </c>
    </row>
    <row r="574" spans="1:7" x14ac:dyDescent="0.25">
      <c r="A574" s="6">
        <v>28900</v>
      </c>
      <c r="B574" s="6">
        <v>1909</v>
      </c>
      <c r="C574" s="6">
        <v>2844</v>
      </c>
      <c r="D574" s="6">
        <v>3355</v>
      </c>
      <c r="E574" s="6">
        <v>3748</v>
      </c>
      <c r="F574" s="6">
        <v>4123</v>
      </c>
      <c r="G574" s="6">
        <v>4481</v>
      </c>
    </row>
    <row r="575" spans="1:7" x14ac:dyDescent="0.25">
      <c r="A575" s="6">
        <v>28950</v>
      </c>
      <c r="B575" s="6">
        <v>1910</v>
      </c>
      <c r="C575" s="6">
        <v>2845</v>
      </c>
      <c r="D575" s="6">
        <v>3356</v>
      </c>
      <c r="E575" s="6">
        <v>3748</v>
      </c>
      <c r="F575" s="6">
        <v>4123</v>
      </c>
      <c r="G575" s="6">
        <v>4482</v>
      </c>
    </row>
    <row r="576" spans="1:7" x14ac:dyDescent="0.25">
      <c r="A576" s="6">
        <v>29000</v>
      </c>
      <c r="B576" s="6">
        <v>1911</v>
      </c>
      <c r="C576" s="6">
        <v>2846</v>
      </c>
      <c r="D576" s="6">
        <v>3356</v>
      </c>
      <c r="E576" s="6">
        <v>3749</v>
      </c>
      <c r="F576" s="6">
        <v>4124</v>
      </c>
      <c r="G576" s="6">
        <v>4483</v>
      </c>
    </row>
    <row r="577" spans="1:7" x14ac:dyDescent="0.25">
      <c r="A577" s="6">
        <v>29050</v>
      </c>
      <c r="B577" s="6">
        <v>1911</v>
      </c>
      <c r="C577" s="6">
        <v>2846</v>
      </c>
      <c r="D577" s="6">
        <v>3357</v>
      </c>
      <c r="E577" s="6">
        <v>3749</v>
      </c>
      <c r="F577" s="6">
        <v>4124</v>
      </c>
      <c r="G577" s="6">
        <v>4483</v>
      </c>
    </row>
    <row r="578" spans="1:7" x14ac:dyDescent="0.25">
      <c r="A578" s="6">
        <v>29100</v>
      </c>
      <c r="B578" s="6">
        <v>1912</v>
      </c>
      <c r="C578" s="6">
        <v>2847</v>
      </c>
      <c r="D578" s="6">
        <v>3357</v>
      </c>
      <c r="E578" s="6">
        <v>3750</v>
      </c>
      <c r="F578" s="6">
        <v>4125</v>
      </c>
      <c r="G578" s="6">
        <v>4484</v>
      </c>
    </row>
    <row r="579" spans="1:7" x14ac:dyDescent="0.25">
      <c r="A579" s="6">
        <v>29150</v>
      </c>
      <c r="B579" s="6">
        <v>1913</v>
      </c>
      <c r="C579" s="6">
        <v>2848</v>
      </c>
      <c r="D579" s="6">
        <v>3358</v>
      </c>
      <c r="E579" s="6">
        <v>3750</v>
      </c>
      <c r="F579" s="6">
        <v>4125</v>
      </c>
      <c r="G579" s="6">
        <v>4484</v>
      </c>
    </row>
    <row r="580" spans="1:7" x14ac:dyDescent="0.25">
      <c r="A580" s="6">
        <v>29200</v>
      </c>
      <c r="B580" s="6">
        <v>1913</v>
      </c>
      <c r="C580" s="6">
        <v>2848</v>
      </c>
      <c r="D580" s="6">
        <v>3358</v>
      </c>
      <c r="E580" s="6">
        <v>3751</v>
      </c>
      <c r="F580" s="6">
        <v>4126</v>
      </c>
      <c r="G580" s="6">
        <v>4485</v>
      </c>
    </row>
    <row r="581" spans="1:7" x14ac:dyDescent="0.25">
      <c r="A581" s="6">
        <v>29250</v>
      </c>
      <c r="B581" s="6">
        <v>1914</v>
      </c>
      <c r="C581" s="6">
        <v>2849</v>
      </c>
      <c r="D581" s="6">
        <v>3358</v>
      </c>
      <c r="E581" s="6">
        <v>3751</v>
      </c>
      <c r="F581" s="6">
        <v>4126</v>
      </c>
      <c r="G581" s="6">
        <v>4485</v>
      </c>
    </row>
    <row r="582" spans="1:7" x14ac:dyDescent="0.25">
      <c r="A582" s="6">
        <v>29300</v>
      </c>
      <c r="B582" s="6">
        <v>1915</v>
      </c>
      <c r="C582" s="6">
        <v>2850</v>
      </c>
      <c r="D582" s="6">
        <v>3359</v>
      </c>
      <c r="E582" s="6">
        <v>3752</v>
      </c>
      <c r="F582" s="6">
        <v>4127</v>
      </c>
      <c r="G582" s="6">
        <v>4486</v>
      </c>
    </row>
    <row r="583" spans="1:7" x14ac:dyDescent="0.25">
      <c r="A583" s="6">
        <v>29350</v>
      </c>
      <c r="B583" s="6">
        <v>1915</v>
      </c>
      <c r="C583" s="6">
        <v>2850</v>
      </c>
      <c r="D583" s="6">
        <v>3359</v>
      </c>
      <c r="E583" s="6">
        <v>3752</v>
      </c>
      <c r="F583" s="6">
        <v>4128</v>
      </c>
      <c r="G583" s="6">
        <v>4487</v>
      </c>
    </row>
    <row r="584" spans="1:7" x14ac:dyDescent="0.25">
      <c r="A584" s="6">
        <v>29400</v>
      </c>
      <c r="B584" s="6">
        <v>1916</v>
      </c>
      <c r="C584" s="6">
        <v>2851</v>
      </c>
      <c r="D584" s="6">
        <v>3360</v>
      </c>
      <c r="E584" s="6">
        <v>3753</v>
      </c>
      <c r="F584" s="6">
        <v>4128</v>
      </c>
      <c r="G584" s="6">
        <v>4487</v>
      </c>
    </row>
    <row r="585" spans="1:7" x14ac:dyDescent="0.25">
      <c r="A585" s="6">
        <v>29450</v>
      </c>
      <c r="B585" s="6">
        <v>1917</v>
      </c>
      <c r="C585" s="6">
        <v>2852</v>
      </c>
      <c r="D585" s="6">
        <v>3360</v>
      </c>
      <c r="E585" s="6">
        <v>3753</v>
      </c>
      <c r="F585" s="6">
        <v>4129</v>
      </c>
      <c r="G585" s="6">
        <v>4488</v>
      </c>
    </row>
    <row r="586" spans="1:7" x14ac:dyDescent="0.25">
      <c r="A586" s="6">
        <v>29500</v>
      </c>
      <c r="B586" s="6">
        <v>1917</v>
      </c>
      <c r="C586" s="6">
        <v>2852</v>
      </c>
      <c r="D586" s="6">
        <v>3361</v>
      </c>
      <c r="E586" s="6">
        <v>3754</v>
      </c>
      <c r="F586" s="6">
        <v>4129</v>
      </c>
      <c r="G586" s="6">
        <v>4488</v>
      </c>
    </row>
    <row r="587" spans="1:7" x14ac:dyDescent="0.25">
      <c r="A587" s="6">
        <v>29550</v>
      </c>
      <c r="B587" s="6">
        <v>1918</v>
      </c>
      <c r="C587" s="6">
        <v>2853</v>
      </c>
      <c r="D587" s="6">
        <v>3361</v>
      </c>
      <c r="E587" s="6">
        <v>3754</v>
      </c>
      <c r="F587" s="6">
        <v>4130</v>
      </c>
      <c r="G587" s="6">
        <v>4489</v>
      </c>
    </row>
    <row r="588" spans="1:7" x14ac:dyDescent="0.25">
      <c r="A588" s="6">
        <v>29600</v>
      </c>
      <c r="B588" s="6">
        <v>1919</v>
      </c>
      <c r="C588" s="6">
        <v>2854</v>
      </c>
      <c r="D588" s="6">
        <v>3361</v>
      </c>
      <c r="E588" s="6">
        <v>3755</v>
      </c>
      <c r="F588" s="6">
        <v>4130</v>
      </c>
      <c r="G588" s="6">
        <v>4490</v>
      </c>
    </row>
    <row r="589" spans="1:7" x14ac:dyDescent="0.25">
      <c r="A589" s="6">
        <v>29650</v>
      </c>
      <c r="B589" s="6">
        <v>1919</v>
      </c>
      <c r="C589" s="6">
        <v>2855</v>
      </c>
      <c r="D589" s="6">
        <v>3362</v>
      </c>
      <c r="E589" s="6">
        <v>3755</v>
      </c>
      <c r="F589" s="6">
        <v>4131</v>
      </c>
      <c r="G589" s="6">
        <v>4490</v>
      </c>
    </row>
    <row r="590" spans="1:7" x14ac:dyDescent="0.25">
      <c r="A590" s="6">
        <v>29700</v>
      </c>
      <c r="B590" s="6">
        <v>1920</v>
      </c>
      <c r="C590" s="6">
        <v>2855</v>
      </c>
      <c r="D590" s="6">
        <v>3362</v>
      </c>
      <c r="E590" s="6">
        <v>3756</v>
      </c>
      <c r="F590" s="6">
        <v>4131</v>
      </c>
      <c r="G590" s="6">
        <v>4491</v>
      </c>
    </row>
    <row r="591" spans="1:7" x14ac:dyDescent="0.25">
      <c r="A591" s="6">
        <v>29750</v>
      </c>
      <c r="B591" s="6">
        <v>1921</v>
      </c>
      <c r="C591" s="6">
        <v>2856</v>
      </c>
      <c r="D591" s="6">
        <v>3363</v>
      </c>
      <c r="E591" s="6">
        <v>3756</v>
      </c>
      <c r="F591" s="6">
        <v>4132</v>
      </c>
      <c r="G591" s="6">
        <v>4491</v>
      </c>
    </row>
    <row r="592" spans="1:7" x14ac:dyDescent="0.25">
      <c r="A592" s="6">
        <v>29800</v>
      </c>
      <c r="B592" s="6">
        <v>1921</v>
      </c>
      <c r="C592" s="6">
        <v>2857</v>
      </c>
      <c r="D592" s="6">
        <v>3363</v>
      </c>
      <c r="E592" s="6">
        <v>3757</v>
      </c>
      <c r="F592" s="6">
        <v>4132</v>
      </c>
      <c r="G592" s="6">
        <v>4492</v>
      </c>
    </row>
    <row r="593" spans="1:7" x14ac:dyDescent="0.25">
      <c r="A593" s="6">
        <v>29850</v>
      </c>
      <c r="B593" s="6">
        <v>1922</v>
      </c>
      <c r="C593" s="6">
        <v>2857</v>
      </c>
      <c r="D593" s="6">
        <v>3364</v>
      </c>
      <c r="E593" s="6">
        <v>3757</v>
      </c>
      <c r="F593" s="6">
        <v>4133</v>
      </c>
      <c r="G593" s="6">
        <v>4492</v>
      </c>
    </row>
    <row r="594" spans="1:7" x14ac:dyDescent="0.25">
      <c r="A594" s="6">
        <v>29900</v>
      </c>
      <c r="B594" s="6">
        <v>1923</v>
      </c>
      <c r="C594" s="6">
        <v>2858</v>
      </c>
      <c r="D594" s="6">
        <v>3364</v>
      </c>
      <c r="E594" s="6">
        <v>3758</v>
      </c>
      <c r="F594" s="6">
        <v>4133</v>
      </c>
      <c r="G594" s="6">
        <v>4493</v>
      </c>
    </row>
    <row r="595" spans="1:7" x14ac:dyDescent="0.25">
      <c r="A595" s="6">
        <v>29950</v>
      </c>
      <c r="B595" s="6">
        <v>1923</v>
      </c>
      <c r="C595" s="6">
        <v>2859</v>
      </c>
      <c r="D595" s="6">
        <v>3365</v>
      </c>
      <c r="E595" s="6">
        <v>3758</v>
      </c>
      <c r="F595" s="6">
        <v>4134</v>
      </c>
      <c r="G595" s="6">
        <v>4494</v>
      </c>
    </row>
    <row r="596" spans="1:7" x14ac:dyDescent="0.25">
      <c r="A596" s="6">
        <v>30000</v>
      </c>
      <c r="B596" s="6">
        <v>1924</v>
      </c>
      <c r="C596" s="6">
        <v>2859</v>
      </c>
      <c r="D596" s="6">
        <v>3365</v>
      </c>
      <c r="E596" s="6">
        <v>3759</v>
      </c>
      <c r="F596" s="6">
        <v>4135</v>
      </c>
      <c r="G596" s="6">
        <v>4494</v>
      </c>
    </row>
    <row r="597" spans="1:7" x14ac:dyDescent="0.25">
      <c r="A597" s="6">
        <v>30050</v>
      </c>
      <c r="B597" s="6">
        <v>1925</v>
      </c>
      <c r="C597" s="6">
        <v>2860</v>
      </c>
      <c r="D597" s="6">
        <v>3365</v>
      </c>
      <c r="E597" s="6">
        <v>3759</v>
      </c>
      <c r="F597" s="6">
        <v>4135</v>
      </c>
      <c r="G597" s="6">
        <v>4495</v>
      </c>
    </row>
    <row r="598" spans="1:7" x14ac:dyDescent="0.25">
      <c r="A598" s="6">
        <v>30100</v>
      </c>
      <c r="B598" s="6">
        <v>1925</v>
      </c>
      <c r="C598" s="6">
        <v>2861</v>
      </c>
      <c r="D598" s="6">
        <v>3366</v>
      </c>
      <c r="E598" s="6">
        <v>3760</v>
      </c>
      <c r="F598" s="6">
        <v>4136</v>
      </c>
      <c r="G598" s="6">
        <v>4495</v>
      </c>
    </row>
    <row r="599" spans="1:7" x14ac:dyDescent="0.25">
      <c r="A599" s="6">
        <v>30150</v>
      </c>
      <c r="B599" s="6">
        <v>1926</v>
      </c>
      <c r="C599" s="6">
        <v>2861</v>
      </c>
      <c r="D599" s="6">
        <v>3366</v>
      </c>
      <c r="E599" s="6">
        <v>3760</v>
      </c>
      <c r="F599" s="6">
        <v>4136</v>
      </c>
      <c r="G599" s="6">
        <v>4496</v>
      </c>
    </row>
    <row r="600" spans="1:7" x14ac:dyDescent="0.25">
      <c r="A600" s="6">
        <v>30200</v>
      </c>
      <c r="B600" s="6">
        <v>1926</v>
      </c>
      <c r="C600" s="6">
        <v>2862</v>
      </c>
      <c r="D600" s="6">
        <v>3367</v>
      </c>
      <c r="E600" s="6">
        <v>3761</v>
      </c>
      <c r="F600" s="6">
        <v>4137</v>
      </c>
      <c r="G600" s="6">
        <v>4497</v>
      </c>
    </row>
    <row r="601" spans="1:7" x14ac:dyDescent="0.25">
      <c r="A601" s="6">
        <v>30250</v>
      </c>
      <c r="B601" s="6">
        <v>1927</v>
      </c>
      <c r="C601" s="6">
        <v>2863</v>
      </c>
      <c r="D601" s="6">
        <v>3367</v>
      </c>
      <c r="E601" s="6">
        <v>3761</v>
      </c>
      <c r="F601" s="6">
        <v>4137</v>
      </c>
      <c r="G601" s="6">
        <v>4497</v>
      </c>
    </row>
    <row r="602" spans="1:7" x14ac:dyDescent="0.25">
      <c r="A602" s="6">
        <v>30300</v>
      </c>
      <c r="B602" s="6">
        <v>1928</v>
      </c>
      <c r="C602" s="6">
        <v>2863</v>
      </c>
      <c r="D602" s="6">
        <v>3368</v>
      </c>
      <c r="E602" s="6">
        <v>3762</v>
      </c>
      <c r="F602" s="6">
        <v>4138</v>
      </c>
      <c r="G602" s="6">
        <v>4498</v>
      </c>
    </row>
    <row r="603" spans="1:7" x14ac:dyDescent="0.25">
      <c r="A603" s="6">
        <v>30350</v>
      </c>
      <c r="B603" s="6">
        <v>1928</v>
      </c>
      <c r="C603" s="6">
        <v>2864</v>
      </c>
      <c r="D603" s="6">
        <v>3368</v>
      </c>
      <c r="E603" s="6">
        <v>3762</v>
      </c>
      <c r="F603" s="6">
        <v>4138</v>
      </c>
      <c r="G603" s="6">
        <v>4498</v>
      </c>
    </row>
    <row r="604" spans="1:7" x14ac:dyDescent="0.25">
      <c r="A604" s="6">
        <v>30400</v>
      </c>
      <c r="B604" s="6">
        <v>1929</v>
      </c>
      <c r="C604" s="6">
        <v>2865</v>
      </c>
      <c r="D604" s="6">
        <v>3368</v>
      </c>
      <c r="E604" s="6">
        <v>3763</v>
      </c>
      <c r="F604" s="6">
        <v>4139</v>
      </c>
      <c r="G604" s="6">
        <v>4499</v>
      </c>
    </row>
    <row r="605" spans="1:7" x14ac:dyDescent="0.25">
      <c r="A605" s="6">
        <v>30450</v>
      </c>
      <c r="B605" s="6">
        <v>1930</v>
      </c>
      <c r="C605" s="6">
        <v>2865</v>
      </c>
      <c r="D605" s="6">
        <v>3369</v>
      </c>
      <c r="E605" s="6">
        <v>3763</v>
      </c>
      <c r="F605" s="6">
        <v>4139</v>
      </c>
      <c r="G605" s="6">
        <v>4499</v>
      </c>
    </row>
    <row r="606" spans="1:7" x14ac:dyDescent="0.25">
      <c r="A606" s="6">
        <v>30500</v>
      </c>
      <c r="B606" s="6">
        <v>1930</v>
      </c>
      <c r="C606" s="6">
        <v>2866</v>
      </c>
      <c r="D606" s="6">
        <v>3369</v>
      </c>
      <c r="E606" s="6">
        <v>3764</v>
      </c>
      <c r="F606" s="6">
        <v>4140</v>
      </c>
      <c r="G606" s="6">
        <v>4500</v>
      </c>
    </row>
    <row r="607" spans="1:7" x14ac:dyDescent="0.25">
      <c r="A607" s="6">
        <v>30550</v>
      </c>
      <c r="B607" s="6">
        <v>1931</v>
      </c>
      <c r="C607" s="6">
        <v>2867</v>
      </c>
      <c r="D607" s="6">
        <v>3370</v>
      </c>
      <c r="E607" s="6">
        <v>3764</v>
      </c>
      <c r="F607" s="6">
        <v>4140</v>
      </c>
      <c r="G607" s="6">
        <v>4501</v>
      </c>
    </row>
    <row r="608" spans="1:7" x14ac:dyDescent="0.25">
      <c r="A608" s="6">
        <v>30600</v>
      </c>
      <c r="B608" s="6">
        <v>1932</v>
      </c>
      <c r="C608" s="6">
        <v>2867</v>
      </c>
      <c r="D608" s="6">
        <v>3370</v>
      </c>
      <c r="E608" s="6">
        <v>3765</v>
      </c>
      <c r="F608" s="6">
        <v>4141</v>
      </c>
      <c r="G608" s="6">
        <v>4501</v>
      </c>
    </row>
    <row r="609" spans="1:7" x14ac:dyDescent="0.25">
      <c r="A609" s="6">
        <v>30650</v>
      </c>
      <c r="B609" s="6">
        <v>1932</v>
      </c>
      <c r="C609" s="6">
        <v>2868</v>
      </c>
      <c r="D609" s="6">
        <v>3371</v>
      </c>
      <c r="E609" s="6">
        <v>3765</v>
      </c>
      <c r="F609" s="6">
        <v>4141</v>
      </c>
      <c r="G609" s="6">
        <v>4502</v>
      </c>
    </row>
    <row r="610" spans="1:7" x14ac:dyDescent="0.25">
      <c r="A610" s="6">
        <v>30700</v>
      </c>
      <c r="B610" s="6">
        <v>1933</v>
      </c>
      <c r="C610" s="6">
        <v>2869</v>
      </c>
      <c r="D610" s="6">
        <v>3371</v>
      </c>
      <c r="E610" s="6">
        <v>3765</v>
      </c>
      <c r="F610" s="6">
        <v>4142</v>
      </c>
      <c r="G610" s="6">
        <v>4502</v>
      </c>
    </row>
    <row r="611" spans="1:7" x14ac:dyDescent="0.25">
      <c r="A611" s="6">
        <v>30750</v>
      </c>
      <c r="B611" s="6">
        <v>1934</v>
      </c>
      <c r="C611" s="6">
        <v>2869</v>
      </c>
      <c r="D611" s="6">
        <v>3371</v>
      </c>
      <c r="E611" s="6">
        <v>3766</v>
      </c>
      <c r="F611" s="6">
        <v>4143</v>
      </c>
      <c r="G611" s="6">
        <v>4503</v>
      </c>
    </row>
    <row r="612" spans="1:7" x14ac:dyDescent="0.25">
      <c r="A612" s="6">
        <v>30800</v>
      </c>
      <c r="B612" s="6">
        <v>1934</v>
      </c>
      <c r="C612" s="6">
        <v>2870</v>
      </c>
      <c r="D612" s="6">
        <v>3372</v>
      </c>
      <c r="E612" s="6">
        <v>3766</v>
      </c>
      <c r="F612" s="6">
        <v>4143</v>
      </c>
      <c r="G612" s="6">
        <v>4504</v>
      </c>
    </row>
    <row r="613" spans="1:7" x14ac:dyDescent="0.25">
      <c r="A613" s="6">
        <v>30850</v>
      </c>
      <c r="B613" s="6">
        <v>1935</v>
      </c>
      <c r="C613" s="6">
        <v>2871</v>
      </c>
      <c r="D613" s="6">
        <v>3372</v>
      </c>
      <c r="E613" s="6">
        <v>3767</v>
      </c>
      <c r="F613" s="6">
        <v>4144</v>
      </c>
      <c r="G613" s="6">
        <v>4504</v>
      </c>
    </row>
    <row r="614" spans="1:7" x14ac:dyDescent="0.25">
      <c r="A614" s="6">
        <v>30900</v>
      </c>
      <c r="B614" s="6">
        <v>1936</v>
      </c>
      <c r="C614" s="6">
        <v>2871</v>
      </c>
      <c r="D614" s="6">
        <v>3373</v>
      </c>
      <c r="E614" s="6">
        <v>3767</v>
      </c>
      <c r="F614" s="6">
        <v>4144</v>
      </c>
      <c r="G614" s="6">
        <v>4505</v>
      </c>
    </row>
    <row r="615" spans="1:7" x14ac:dyDescent="0.25">
      <c r="A615" s="6">
        <v>30950</v>
      </c>
      <c r="B615" s="6">
        <v>1936</v>
      </c>
      <c r="C615" s="6">
        <v>2872</v>
      </c>
      <c r="D615" s="6">
        <v>3373</v>
      </c>
      <c r="E615" s="6">
        <v>3768</v>
      </c>
      <c r="F615" s="6">
        <v>4145</v>
      </c>
      <c r="G615" s="6">
        <v>4505</v>
      </c>
    </row>
    <row r="616" spans="1:7" x14ac:dyDescent="0.25">
      <c r="A616" s="6">
        <v>31000</v>
      </c>
      <c r="B616" s="6">
        <v>1937</v>
      </c>
      <c r="C616" s="6">
        <v>2873</v>
      </c>
      <c r="D616" s="6">
        <v>3374</v>
      </c>
      <c r="E616" s="6">
        <v>3768</v>
      </c>
      <c r="F616" s="6">
        <v>4145</v>
      </c>
      <c r="G616" s="6">
        <v>4506</v>
      </c>
    </row>
    <row r="617" spans="1:7" x14ac:dyDescent="0.25">
      <c r="A617" s="6">
        <v>31050</v>
      </c>
      <c r="B617" s="6">
        <v>1938</v>
      </c>
      <c r="C617" s="6">
        <v>2874</v>
      </c>
      <c r="D617" s="6">
        <v>3374</v>
      </c>
      <c r="E617" s="6">
        <v>3769</v>
      </c>
      <c r="F617" s="6">
        <v>4146</v>
      </c>
      <c r="G617" s="6">
        <v>4506</v>
      </c>
    </row>
    <row r="618" spans="1:7" x14ac:dyDescent="0.25">
      <c r="A618" s="6">
        <v>31100</v>
      </c>
      <c r="B618" s="6">
        <v>1938</v>
      </c>
      <c r="C618" s="6">
        <v>2874</v>
      </c>
      <c r="D618" s="6">
        <v>3375</v>
      </c>
      <c r="E618" s="6">
        <v>3769</v>
      </c>
      <c r="F618" s="6">
        <v>4146</v>
      </c>
      <c r="G618" s="6">
        <v>4507</v>
      </c>
    </row>
    <row r="619" spans="1:7" x14ac:dyDescent="0.25">
      <c r="A619" s="6">
        <v>31150</v>
      </c>
      <c r="B619" s="6">
        <v>1939</v>
      </c>
      <c r="C619" s="6">
        <v>2875</v>
      </c>
      <c r="D619" s="6">
        <v>3375</v>
      </c>
      <c r="E619" s="6">
        <v>3770</v>
      </c>
      <c r="F619" s="6">
        <v>4147</v>
      </c>
      <c r="G619" s="6">
        <v>4508</v>
      </c>
    </row>
    <row r="620" spans="1:7" x14ac:dyDescent="0.25">
      <c r="A620" s="6">
        <v>31200</v>
      </c>
      <c r="B620" s="6">
        <v>1940</v>
      </c>
      <c r="C620" s="6">
        <v>2876</v>
      </c>
      <c r="D620" s="6">
        <v>3375</v>
      </c>
      <c r="E620" s="6">
        <v>3770</v>
      </c>
      <c r="F620" s="6">
        <v>4147</v>
      </c>
      <c r="G620" s="6">
        <v>4508</v>
      </c>
    </row>
    <row r="621" spans="1:7" x14ac:dyDescent="0.25">
      <c r="A621" s="6">
        <v>31250</v>
      </c>
      <c r="B621" s="6">
        <v>1940</v>
      </c>
      <c r="C621" s="6">
        <v>2876</v>
      </c>
      <c r="D621" s="6">
        <v>3376</v>
      </c>
      <c r="E621" s="6">
        <v>3771</v>
      </c>
      <c r="F621" s="6">
        <v>4148</v>
      </c>
      <c r="G621" s="6">
        <v>4509</v>
      </c>
    </row>
    <row r="622" spans="1:7" x14ac:dyDescent="0.25">
      <c r="A622" s="6">
        <v>31300</v>
      </c>
      <c r="B622" s="6">
        <v>1941</v>
      </c>
      <c r="C622" s="6">
        <v>2877</v>
      </c>
      <c r="D622" s="6">
        <v>3376</v>
      </c>
      <c r="E622" s="6">
        <v>3771</v>
      </c>
      <c r="F622" s="6">
        <v>4148</v>
      </c>
      <c r="G622" s="6">
        <v>4509</v>
      </c>
    </row>
    <row r="623" spans="1:7" x14ac:dyDescent="0.25">
      <c r="A623" s="6">
        <v>31350</v>
      </c>
      <c r="B623" s="6">
        <v>1942</v>
      </c>
      <c r="C623" s="6">
        <v>2878</v>
      </c>
      <c r="D623" s="6">
        <v>3377</v>
      </c>
      <c r="E623" s="6">
        <v>3772</v>
      </c>
      <c r="F623" s="6">
        <v>4149</v>
      </c>
      <c r="G623" s="6">
        <v>4510</v>
      </c>
    </row>
    <row r="624" spans="1:7" x14ac:dyDescent="0.25">
      <c r="A624" s="6">
        <v>31400</v>
      </c>
      <c r="B624" s="6">
        <v>1942</v>
      </c>
      <c r="C624" s="6">
        <v>2878</v>
      </c>
      <c r="D624" s="6">
        <v>3377</v>
      </c>
      <c r="E624" s="6">
        <v>3772</v>
      </c>
      <c r="F624" s="6">
        <v>4150</v>
      </c>
      <c r="G624" s="6">
        <v>4511</v>
      </c>
    </row>
    <row r="625" spans="1:7" x14ac:dyDescent="0.25">
      <c r="A625" s="6">
        <v>31450</v>
      </c>
      <c r="B625" s="6">
        <v>1943</v>
      </c>
      <c r="C625" s="6">
        <v>2879</v>
      </c>
      <c r="D625" s="6">
        <v>3378</v>
      </c>
      <c r="E625" s="6">
        <v>3773</v>
      </c>
      <c r="F625" s="6">
        <v>4150</v>
      </c>
      <c r="G625" s="6">
        <v>4511</v>
      </c>
    </row>
    <row r="626" spans="1:7" x14ac:dyDescent="0.25">
      <c r="A626" s="6">
        <v>31500</v>
      </c>
      <c r="B626" s="6">
        <v>1943</v>
      </c>
      <c r="C626" s="6">
        <v>2880</v>
      </c>
      <c r="D626" s="6">
        <v>3378</v>
      </c>
      <c r="E626" s="6">
        <v>3773</v>
      </c>
      <c r="F626" s="6">
        <v>4151</v>
      </c>
      <c r="G626" s="6">
        <v>4512</v>
      </c>
    </row>
    <row r="627" spans="1:7" x14ac:dyDescent="0.25">
      <c r="A627" s="6">
        <v>31550</v>
      </c>
      <c r="B627" s="6">
        <v>1944</v>
      </c>
      <c r="C627" s="6">
        <v>2880</v>
      </c>
      <c r="D627" s="6">
        <v>3378</v>
      </c>
      <c r="E627" s="6">
        <v>3774</v>
      </c>
      <c r="F627" s="6">
        <v>4151</v>
      </c>
      <c r="G627" s="6">
        <v>4512</v>
      </c>
    </row>
    <row r="628" spans="1:7" x14ac:dyDescent="0.25">
      <c r="A628" s="6">
        <v>31600</v>
      </c>
      <c r="B628" s="6">
        <v>1945</v>
      </c>
      <c r="C628" s="6">
        <v>2881</v>
      </c>
      <c r="D628" s="6">
        <v>3379</v>
      </c>
      <c r="E628" s="6">
        <v>3774</v>
      </c>
      <c r="F628" s="6">
        <v>4152</v>
      </c>
      <c r="G628" s="6">
        <v>4513</v>
      </c>
    </row>
    <row r="629" spans="1:7" x14ac:dyDescent="0.25">
      <c r="A629" s="6">
        <v>31650</v>
      </c>
      <c r="B629" s="6">
        <v>1945</v>
      </c>
      <c r="C629" s="6">
        <v>2882</v>
      </c>
      <c r="D629" s="6">
        <v>3379</v>
      </c>
      <c r="E629" s="6">
        <v>3775</v>
      </c>
      <c r="F629" s="6">
        <v>4152</v>
      </c>
      <c r="G629" s="6">
        <v>4513</v>
      </c>
    </row>
    <row r="630" spans="1:7" x14ac:dyDescent="0.25">
      <c r="A630" s="6">
        <v>31700</v>
      </c>
      <c r="B630" s="6">
        <v>1946</v>
      </c>
      <c r="C630" s="6">
        <v>2882</v>
      </c>
      <c r="D630" s="6">
        <v>3380</v>
      </c>
      <c r="E630" s="6">
        <v>3775</v>
      </c>
      <c r="F630" s="6">
        <v>4153</v>
      </c>
      <c r="G630" s="6">
        <v>4514</v>
      </c>
    </row>
    <row r="631" spans="1:7" x14ac:dyDescent="0.25">
      <c r="A631" s="6">
        <v>31750</v>
      </c>
      <c r="B631" s="6">
        <v>1947</v>
      </c>
      <c r="C631" s="6">
        <v>2883</v>
      </c>
      <c r="D631" s="6">
        <v>3380</v>
      </c>
      <c r="E631" s="6">
        <v>3776</v>
      </c>
      <c r="F631" s="6">
        <v>4153</v>
      </c>
      <c r="G631" s="6">
        <v>4515</v>
      </c>
    </row>
    <row r="632" spans="1:7" x14ac:dyDescent="0.25">
      <c r="A632" s="6">
        <v>31800</v>
      </c>
      <c r="B632" s="6">
        <v>1947</v>
      </c>
      <c r="C632" s="6">
        <v>2884</v>
      </c>
      <c r="D632" s="6">
        <v>3381</v>
      </c>
      <c r="E632" s="6">
        <v>3776</v>
      </c>
      <c r="F632" s="6">
        <v>4154</v>
      </c>
      <c r="G632" s="6">
        <v>4515</v>
      </c>
    </row>
    <row r="633" spans="1:7" x14ac:dyDescent="0.25">
      <c r="A633" s="6">
        <v>31850</v>
      </c>
      <c r="B633" s="6">
        <v>1948</v>
      </c>
      <c r="C633" s="6">
        <v>2884</v>
      </c>
      <c r="D633" s="6">
        <v>3381</v>
      </c>
      <c r="E633" s="6">
        <v>3777</v>
      </c>
      <c r="F633" s="6">
        <v>4154</v>
      </c>
      <c r="G633" s="6">
        <v>4516</v>
      </c>
    </row>
    <row r="634" spans="1:7" x14ac:dyDescent="0.25">
      <c r="A634" s="6">
        <v>31900</v>
      </c>
      <c r="B634" s="6">
        <v>1949</v>
      </c>
      <c r="C634" s="6">
        <v>2885</v>
      </c>
      <c r="D634" s="6">
        <v>3382</v>
      </c>
      <c r="E634" s="6">
        <v>3777</v>
      </c>
      <c r="F634" s="6">
        <v>4155</v>
      </c>
      <c r="G634" s="6">
        <v>4516</v>
      </c>
    </row>
    <row r="635" spans="1:7" x14ac:dyDescent="0.25">
      <c r="A635" s="6">
        <v>31950</v>
      </c>
      <c r="B635" s="6">
        <v>1949</v>
      </c>
      <c r="C635" s="6">
        <v>2886</v>
      </c>
      <c r="D635" s="6">
        <v>3382</v>
      </c>
      <c r="E635" s="6">
        <v>3778</v>
      </c>
      <c r="F635" s="6">
        <v>4155</v>
      </c>
      <c r="G635" s="6">
        <v>4517</v>
      </c>
    </row>
    <row r="636" spans="1:7" x14ac:dyDescent="0.25">
      <c r="A636" s="6">
        <v>32000</v>
      </c>
      <c r="B636" s="6">
        <v>1950</v>
      </c>
      <c r="C636" s="6">
        <v>2886</v>
      </c>
      <c r="D636" s="6">
        <v>3382</v>
      </c>
      <c r="E636" s="6">
        <v>3778</v>
      </c>
      <c r="F636" s="6">
        <v>4156</v>
      </c>
      <c r="G636" s="6">
        <v>4518</v>
      </c>
    </row>
    <row r="637" spans="1:7" x14ac:dyDescent="0.25">
      <c r="A637" s="6">
        <v>32050</v>
      </c>
      <c r="B637" s="6">
        <v>1951</v>
      </c>
      <c r="C637" s="6">
        <v>2887</v>
      </c>
      <c r="D637" s="6">
        <v>3383</v>
      </c>
      <c r="E637" s="6">
        <v>3779</v>
      </c>
      <c r="F637" s="6">
        <v>4156</v>
      </c>
      <c r="G637" s="6">
        <v>4518</v>
      </c>
    </row>
    <row r="638" spans="1:7" x14ac:dyDescent="0.25">
      <c r="A638" s="6">
        <v>32100</v>
      </c>
      <c r="B638" s="6">
        <v>1951</v>
      </c>
      <c r="C638" s="6">
        <v>2888</v>
      </c>
      <c r="D638" s="6">
        <v>3383</v>
      </c>
      <c r="E638" s="6">
        <v>3779</v>
      </c>
      <c r="F638" s="6">
        <v>4157</v>
      </c>
      <c r="G638" s="6">
        <v>4519</v>
      </c>
    </row>
    <row r="639" spans="1:7" x14ac:dyDescent="0.25">
      <c r="A639" s="6">
        <v>32150</v>
      </c>
      <c r="B639" s="6">
        <v>1952</v>
      </c>
      <c r="C639" s="6">
        <v>2888</v>
      </c>
      <c r="D639" s="6">
        <v>3384</v>
      </c>
      <c r="E639" s="6">
        <v>3780</v>
      </c>
      <c r="F639" s="6">
        <v>4158</v>
      </c>
      <c r="G639" s="6">
        <v>4519</v>
      </c>
    </row>
    <row r="640" spans="1:7" x14ac:dyDescent="0.25">
      <c r="A640" s="6">
        <v>32200</v>
      </c>
      <c r="B640" s="6">
        <v>1953</v>
      </c>
      <c r="C640" s="6">
        <v>2889</v>
      </c>
      <c r="D640" s="6">
        <v>3384</v>
      </c>
      <c r="E640" s="6">
        <v>3780</v>
      </c>
      <c r="F640" s="6">
        <v>4158</v>
      </c>
      <c r="G640" s="6">
        <v>4520</v>
      </c>
    </row>
    <row r="641" spans="1:7" x14ac:dyDescent="0.25">
      <c r="A641" s="6">
        <v>32250</v>
      </c>
      <c r="B641" s="6">
        <v>1953</v>
      </c>
      <c r="C641" s="6">
        <v>2890</v>
      </c>
      <c r="D641" s="6">
        <v>3385</v>
      </c>
      <c r="E641" s="6">
        <v>3781</v>
      </c>
      <c r="F641" s="6">
        <v>4159</v>
      </c>
      <c r="G641" s="6">
        <v>4520</v>
      </c>
    </row>
    <row r="642" spans="1:7" x14ac:dyDescent="0.25">
      <c r="A642" s="6">
        <v>32300</v>
      </c>
      <c r="B642" s="6">
        <v>1954</v>
      </c>
      <c r="C642" s="6">
        <v>2890</v>
      </c>
      <c r="D642" s="6">
        <v>3385</v>
      </c>
      <c r="E642" s="6">
        <v>3781</v>
      </c>
      <c r="F642" s="6">
        <v>4159</v>
      </c>
      <c r="G642" s="6">
        <v>4521</v>
      </c>
    </row>
    <row r="643" spans="1:7" x14ac:dyDescent="0.25">
      <c r="A643" s="6">
        <v>32350</v>
      </c>
      <c r="B643" s="6">
        <v>1955</v>
      </c>
      <c r="C643" s="6">
        <v>2891</v>
      </c>
      <c r="D643" s="6">
        <v>3385</v>
      </c>
      <c r="E643" s="6">
        <v>3782</v>
      </c>
      <c r="F643" s="6">
        <v>4160</v>
      </c>
      <c r="G643" s="6">
        <v>4522</v>
      </c>
    </row>
    <row r="644" spans="1:7" x14ac:dyDescent="0.25">
      <c r="A644" s="6">
        <v>32400</v>
      </c>
      <c r="B644" s="6">
        <v>1955</v>
      </c>
      <c r="C644" s="6">
        <v>2892</v>
      </c>
      <c r="D644" s="6">
        <v>3386</v>
      </c>
      <c r="E644" s="6">
        <v>3782</v>
      </c>
      <c r="F644" s="6">
        <v>4160</v>
      </c>
      <c r="G644" s="6">
        <v>4522</v>
      </c>
    </row>
    <row r="645" spans="1:7" x14ac:dyDescent="0.25">
      <c r="A645" s="6">
        <v>32450</v>
      </c>
      <c r="B645" s="6">
        <v>1956</v>
      </c>
      <c r="C645" s="6">
        <v>2893</v>
      </c>
      <c r="D645" s="6">
        <v>3386</v>
      </c>
      <c r="E645" s="6">
        <v>3783</v>
      </c>
      <c r="F645" s="6">
        <v>4161</v>
      </c>
      <c r="G645" s="6">
        <v>4523</v>
      </c>
    </row>
    <row r="646" spans="1:7" x14ac:dyDescent="0.25">
      <c r="A646" s="6">
        <v>32500</v>
      </c>
      <c r="B646" s="6">
        <v>1957</v>
      </c>
      <c r="C646" s="6">
        <v>2893</v>
      </c>
      <c r="D646" s="6">
        <v>3387</v>
      </c>
      <c r="E646" s="6">
        <v>3783</v>
      </c>
      <c r="F646" s="6">
        <v>4161</v>
      </c>
      <c r="G646" s="6">
        <v>4523</v>
      </c>
    </row>
    <row r="647" spans="1:7" x14ac:dyDescent="0.25">
      <c r="A647" s="6">
        <v>32550</v>
      </c>
      <c r="B647" s="6">
        <v>1957</v>
      </c>
      <c r="C647" s="6">
        <v>2894</v>
      </c>
      <c r="D647" s="6">
        <v>3387</v>
      </c>
      <c r="E647" s="6">
        <v>3784</v>
      </c>
      <c r="F647" s="6">
        <v>4162</v>
      </c>
      <c r="G647" s="6">
        <v>4524</v>
      </c>
    </row>
    <row r="648" spans="1:7" x14ac:dyDescent="0.25">
      <c r="A648" s="6">
        <v>32600</v>
      </c>
      <c r="B648" s="6">
        <v>1958</v>
      </c>
      <c r="C648" s="6">
        <v>2895</v>
      </c>
      <c r="D648" s="6">
        <v>3388</v>
      </c>
      <c r="E648" s="6">
        <v>3784</v>
      </c>
      <c r="F648" s="6">
        <v>4162</v>
      </c>
      <c r="G648" s="6">
        <v>4525</v>
      </c>
    </row>
    <row r="649" spans="1:7" x14ac:dyDescent="0.25">
      <c r="A649" s="6">
        <v>32650</v>
      </c>
      <c r="B649" s="6">
        <v>1959</v>
      </c>
      <c r="C649" s="6">
        <v>2895</v>
      </c>
      <c r="D649" s="6">
        <v>3388</v>
      </c>
      <c r="E649" s="6">
        <v>3784</v>
      </c>
      <c r="F649" s="6">
        <v>4163</v>
      </c>
      <c r="G649" s="6">
        <v>4525</v>
      </c>
    </row>
    <row r="650" spans="1:7" x14ac:dyDescent="0.25">
      <c r="A650" s="6">
        <v>32700</v>
      </c>
      <c r="B650" s="6">
        <v>1959</v>
      </c>
      <c r="C650" s="6">
        <v>2896</v>
      </c>
      <c r="D650" s="6">
        <v>3389</v>
      </c>
      <c r="E650" s="6">
        <v>3785</v>
      </c>
      <c r="F650" s="6">
        <v>4163</v>
      </c>
      <c r="G650" s="6">
        <v>4526</v>
      </c>
    </row>
    <row r="651" spans="1:7" x14ac:dyDescent="0.25">
      <c r="A651" s="6">
        <v>32750</v>
      </c>
      <c r="B651" s="6">
        <v>1960</v>
      </c>
      <c r="C651" s="6">
        <v>2897</v>
      </c>
      <c r="D651" s="6">
        <v>3389</v>
      </c>
      <c r="E651" s="6">
        <v>3785</v>
      </c>
      <c r="F651" s="6">
        <v>4164</v>
      </c>
      <c r="G651" s="6">
        <v>4526</v>
      </c>
    </row>
    <row r="652" spans="1:7" x14ac:dyDescent="0.25">
      <c r="A652" s="6">
        <v>32800</v>
      </c>
      <c r="B652" s="6">
        <v>1960</v>
      </c>
      <c r="C652" s="6">
        <v>2897</v>
      </c>
      <c r="D652" s="6">
        <v>3389</v>
      </c>
      <c r="E652" s="6">
        <v>3786</v>
      </c>
      <c r="F652" s="6">
        <v>4165</v>
      </c>
      <c r="G652" s="6">
        <v>4527</v>
      </c>
    </row>
    <row r="653" spans="1:7" x14ac:dyDescent="0.25">
      <c r="A653" s="6">
        <v>32850</v>
      </c>
      <c r="B653" s="6">
        <v>1961</v>
      </c>
      <c r="C653" s="6">
        <v>2898</v>
      </c>
      <c r="D653" s="6">
        <v>3390</v>
      </c>
      <c r="E653" s="6">
        <v>3786</v>
      </c>
      <c r="F653" s="6">
        <v>4165</v>
      </c>
      <c r="G653" s="6">
        <v>4527</v>
      </c>
    </row>
    <row r="654" spans="1:7" x14ac:dyDescent="0.25">
      <c r="A654" s="6">
        <v>32900</v>
      </c>
      <c r="B654" s="6">
        <v>1962</v>
      </c>
      <c r="C654" s="6">
        <v>2899</v>
      </c>
      <c r="D654" s="6">
        <v>3390</v>
      </c>
      <c r="E654" s="6">
        <v>3787</v>
      </c>
      <c r="F654" s="6">
        <v>4166</v>
      </c>
      <c r="G654" s="6">
        <v>4528</v>
      </c>
    </row>
    <row r="655" spans="1:7" x14ac:dyDescent="0.25">
      <c r="A655" s="6">
        <v>32950</v>
      </c>
      <c r="B655" s="6">
        <v>1962</v>
      </c>
      <c r="C655" s="6">
        <v>2899</v>
      </c>
      <c r="D655" s="6">
        <v>3391</v>
      </c>
      <c r="E655" s="6">
        <v>3787</v>
      </c>
      <c r="F655" s="6">
        <v>4166</v>
      </c>
      <c r="G655" s="6">
        <v>4529</v>
      </c>
    </row>
    <row r="656" spans="1:7" x14ac:dyDescent="0.25">
      <c r="A656" s="6">
        <v>33000</v>
      </c>
      <c r="B656" s="6">
        <v>1963</v>
      </c>
      <c r="C656" s="6">
        <v>2900</v>
      </c>
      <c r="D656" s="6">
        <v>3391</v>
      </c>
      <c r="E656" s="6">
        <v>3788</v>
      </c>
      <c r="F656" s="6">
        <v>4167</v>
      </c>
      <c r="G656" s="6">
        <v>4529</v>
      </c>
    </row>
    <row r="657" spans="1:7" x14ac:dyDescent="0.25">
      <c r="A657" s="6">
        <v>33050</v>
      </c>
      <c r="B657" s="6">
        <v>1964</v>
      </c>
      <c r="C657" s="6">
        <v>2901</v>
      </c>
      <c r="D657" s="6">
        <v>3392</v>
      </c>
      <c r="E657" s="6">
        <v>3788</v>
      </c>
      <c r="F657" s="6">
        <v>4167</v>
      </c>
      <c r="G657" s="6">
        <v>4530</v>
      </c>
    </row>
    <row r="658" spans="1:7" x14ac:dyDescent="0.25">
      <c r="A658" s="6">
        <v>33100</v>
      </c>
      <c r="B658" s="6">
        <v>1964</v>
      </c>
      <c r="C658" s="6">
        <v>2901</v>
      </c>
      <c r="D658" s="6">
        <v>3392</v>
      </c>
      <c r="E658" s="6">
        <v>3789</v>
      </c>
      <c r="F658" s="6">
        <v>4168</v>
      </c>
      <c r="G658" s="6">
        <v>4530</v>
      </c>
    </row>
    <row r="659" spans="1:7" x14ac:dyDescent="0.25">
      <c r="A659" s="6">
        <v>33150</v>
      </c>
      <c r="B659" s="6">
        <v>1965</v>
      </c>
      <c r="C659" s="6">
        <v>2902</v>
      </c>
      <c r="D659" s="6">
        <v>3392</v>
      </c>
      <c r="E659" s="6">
        <v>3789</v>
      </c>
      <c r="F659" s="6">
        <v>4168</v>
      </c>
      <c r="G659" s="6">
        <v>4531</v>
      </c>
    </row>
    <row r="660" spans="1:7" x14ac:dyDescent="0.25">
      <c r="A660" s="6">
        <v>33200</v>
      </c>
      <c r="B660" s="6">
        <v>1966</v>
      </c>
      <c r="C660" s="6">
        <v>2903</v>
      </c>
      <c r="D660" s="6">
        <v>3393</v>
      </c>
      <c r="E660" s="6">
        <v>3790</v>
      </c>
      <c r="F660" s="6">
        <v>4169</v>
      </c>
      <c r="G660" s="6">
        <v>4532</v>
      </c>
    </row>
    <row r="661" spans="1:7" x14ac:dyDescent="0.25">
      <c r="A661" s="6">
        <v>33250</v>
      </c>
      <c r="B661" s="6">
        <v>1966</v>
      </c>
      <c r="C661" s="6">
        <v>2903</v>
      </c>
      <c r="D661" s="6">
        <v>3393</v>
      </c>
      <c r="E661" s="6">
        <v>3790</v>
      </c>
      <c r="F661" s="6">
        <v>4169</v>
      </c>
      <c r="G661" s="6">
        <v>4532</v>
      </c>
    </row>
    <row r="662" spans="1:7" x14ac:dyDescent="0.25">
      <c r="A662" s="6">
        <v>33300</v>
      </c>
      <c r="B662" s="6">
        <v>1967</v>
      </c>
      <c r="C662" s="6">
        <v>2904</v>
      </c>
      <c r="D662" s="6">
        <v>3394</v>
      </c>
      <c r="E662" s="6">
        <v>3791</v>
      </c>
      <c r="F662" s="6">
        <v>4170</v>
      </c>
      <c r="G662" s="6">
        <v>4533</v>
      </c>
    </row>
    <row r="663" spans="1:7" x14ac:dyDescent="0.25">
      <c r="A663" s="6">
        <v>33350</v>
      </c>
      <c r="B663" s="6">
        <v>1968</v>
      </c>
      <c r="C663" s="6">
        <v>2905</v>
      </c>
      <c r="D663" s="6">
        <v>3394</v>
      </c>
      <c r="E663" s="6">
        <v>3791</v>
      </c>
      <c r="F663" s="6">
        <v>4170</v>
      </c>
      <c r="G663" s="6">
        <v>4533</v>
      </c>
    </row>
    <row r="664" spans="1:7" x14ac:dyDescent="0.25">
      <c r="A664" s="6">
        <v>33400</v>
      </c>
      <c r="B664" s="6">
        <v>1968</v>
      </c>
      <c r="C664" s="6">
        <v>2905</v>
      </c>
      <c r="D664" s="6">
        <v>3395</v>
      </c>
      <c r="E664" s="6">
        <v>3792</v>
      </c>
      <c r="F664" s="6">
        <v>4171</v>
      </c>
      <c r="G664" s="6">
        <v>4534</v>
      </c>
    </row>
    <row r="665" spans="1:7" x14ac:dyDescent="0.25">
      <c r="A665" s="6">
        <v>33450</v>
      </c>
      <c r="B665" s="6">
        <v>1969</v>
      </c>
      <c r="C665" s="6">
        <v>2906</v>
      </c>
      <c r="D665" s="6">
        <v>3395</v>
      </c>
      <c r="E665" s="6">
        <v>3792</v>
      </c>
      <c r="F665" s="6">
        <v>4172</v>
      </c>
      <c r="G665" s="6">
        <v>4534</v>
      </c>
    </row>
    <row r="666" spans="1:7" x14ac:dyDescent="0.25">
      <c r="A666" s="6">
        <v>33500</v>
      </c>
      <c r="B666" s="6">
        <v>1970</v>
      </c>
      <c r="C666" s="6">
        <v>2907</v>
      </c>
      <c r="D666" s="6">
        <v>3395</v>
      </c>
      <c r="E666" s="6">
        <v>3793</v>
      </c>
      <c r="F666" s="6">
        <v>4172</v>
      </c>
      <c r="G666" s="6">
        <v>4535</v>
      </c>
    </row>
    <row r="667" spans="1:7" x14ac:dyDescent="0.25">
      <c r="A667" s="6">
        <v>33550</v>
      </c>
      <c r="B667" s="6">
        <v>1970</v>
      </c>
      <c r="C667" s="6">
        <v>2907</v>
      </c>
      <c r="D667" s="6">
        <v>3396</v>
      </c>
      <c r="E667" s="6">
        <v>3793</v>
      </c>
      <c r="F667" s="6">
        <v>4173</v>
      </c>
      <c r="G667" s="6">
        <v>4536</v>
      </c>
    </row>
    <row r="668" spans="1:7" x14ac:dyDescent="0.25">
      <c r="A668" s="6">
        <v>33600</v>
      </c>
      <c r="B668" s="6">
        <v>1971</v>
      </c>
      <c r="C668" s="6">
        <v>2908</v>
      </c>
      <c r="D668" s="6">
        <v>3396</v>
      </c>
      <c r="E668" s="6">
        <v>3794</v>
      </c>
      <c r="F668" s="6">
        <v>4173</v>
      </c>
      <c r="G668" s="6">
        <v>4536</v>
      </c>
    </row>
    <row r="669" spans="1:7" x14ac:dyDescent="0.25">
      <c r="A669" s="6">
        <v>33650</v>
      </c>
      <c r="B669" s="6">
        <v>1972</v>
      </c>
      <c r="C669" s="6">
        <v>2909</v>
      </c>
      <c r="D669" s="6">
        <v>3397</v>
      </c>
      <c r="E669" s="6">
        <v>3794</v>
      </c>
      <c r="F669" s="6">
        <v>4174</v>
      </c>
      <c r="G669" s="6">
        <v>4537</v>
      </c>
    </row>
    <row r="670" spans="1:7" x14ac:dyDescent="0.25">
      <c r="A670" s="6">
        <v>33700</v>
      </c>
      <c r="B670" s="6">
        <v>1972</v>
      </c>
      <c r="C670" s="6">
        <v>2909</v>
      </c>
      <c r="D670" s="6">
        <v>3397</v>
      </c>
      <c r="E670" s="6">
        <v>3795</v>
      </c>
      <c r="F670" s="6">
        <v>4174</v>
      </c>
      <c r="G670" s="6">
        <v>4537</v>
      </c>
    </row>
    <row r="671" spans="1:7" x14ac:dyDescent="0.25">
      <c r="A671" s="6">
        <v>33750</v>
      </c>
      <c r="B671" s="6">
        <v>1973</v>
      </c>
      <c r="C671" s="6">
        <v>2910</v>
      </c>
      <c r="D671" s="6">
        <v>3398</v>
      </c>
      <c r="E671" s="6">
        <v>3795</v>
      </c>
      <c r="F671" s="6">
        <v>4175</v>
      </c>
      <c r="G671" s="6">
        <v>4538</v>
      </c>
    </row>
    <row r="672" spans="1:7" x14ac:dyDescent="0.25">
      <c r="A672" s="6">
        <v>33800</v>
      </c>
      <c r="B672" s="6">
        <v>1974</v>
      </c>
      <c r="C672" s="6">
        <v>2911</v>
      </c>
      <c r="D672" s="6">
        <v>3398</v>
      </c>
      <c r="E672" s="6">
        <v>3796</v>
      </c>
      <c r="F672" s="6">
        <v>4175</v>
      </c>
      <c r="G672" s="6">
        <v>4539</v>
      </c>
    </row>
    <row r="673" spans="1:7" x14ac:dyDescent="0.25">
      <c r="A673" s="6">
        <v>33850</v>
      </c>
      <c r="B673" s="6">
        <v>1974</v>
      </c>
      <c r="C673" s="6">
        <v>2912</v>
      </c>
      <c r="D673" s="6">
        <v>3399</v>
      </c>
      <c r="E673" s="6">
        <v>3796</v>
      </c>
      <c r="F673" s="6">
        <v>4176</v>
      </c>
      <c r="G673" s="6">
        <v>4539</v>
      </c>
    </row>
    <row r="674" spans="1:7" x14ac:dyDescent="0.25">
      <c r="A674" s="6">
        <v>33900</v>
      </c>
      <c r="B674" s="6">
        <v>1975</v>
      </c>
      <c r="C674" s="6">
        <v>2912</v>
      </c>
      <c r="D674" s="6">
        <v>3399</v>
      </c>
      <c r="E674" s="6">
        <v>3797</v>
      </c>
      <c r="F674" s="6">
        <v>4176</v>
      </c>
      <c r="G674" s="6">
        <v>4540</v>
      </c>
    </row>
    <row r="675" spans="1:7" x14ac:dyDescent="0.25">
      <c r="A675" s="6">
        <v>33950</v>
      </c>
      <c r="B675" s="6">
        <v>1976</v>
      </c>
      <c r="C675" s="6">
        <v>2913</v>
      </c>
      <c r="D675" s="6">
        <v>3399</v>
      </c>
      <c r="E675" s="6">
        <v>3797</v>
      </c>
      <c r="F675" s="6">
        <v>4177</v>
      </c>
      <c r="G675" s="6">
        <v>4540</v>
      </c>
    </row>
    <row r="676" spans="1:7" x14ac:dyDescent="0.25">
      <c r="A676" s="6">
        <v>34000</v>
      </c>
      <c r="B676" s="6">
        <v>1976</v>
      </c>
      <c r="C676" s="6">
        <v>2914</v>
      </c>
      <c r="D676" s="6">
        <v>3400</v>
      </c>
      <c r="E676" s="6">
        <v>3798</v>
      </c>
      <c r="F676" s="6">
        <v>4177</v>
      </c>
      <c r="G676" s="6">
        <v>4541</v>
      </c>
    </row>
    <row r="677" spans="1:7" x14ac:dyDescent="0.25">
      <c r="A677" s="6">
        <v>34050</v>
      </c>
      <c r="B677" s="6">
        <v>1977</v>
      </c>
      <c r="C677" s="6">
        <v>2914</v>
      </c>
      <c r="D677" s="6">
        <v>3400</v>
      </c>
      <c r="E677" s="6">
        <v>3798</v>
      </c>
      <c r="F677" s="6">
        <v>4178</v>
      </c>
      <c r="G677" s="6">
        <v>4541</v>
      </c>
    </row>
    <row r="678" spans="1:7" x14ac:dyDescent="0.25">
      <c r="A678" s="6">
        <v>34100</v>
      </c>
      <c r="B678" s="6">
        <v>1977</v>
      </c>
      <c r="C678" s="6">
        <v>2915</v>
      </c>
      <c r="D678" s="6">
        <v>3401</v>
      </c>
      <c r="E678" s="6">
        <v>3799</v>
      </c>
      <c r="F678" s="6">
        <v>4178</v>
      </c>
      <c r="G678" s="6">
        <v>4542</v>
      </c>
    </row>
    <row r="679" spans="1:7" x14ac:dyDescent="0.25">
      <c r="A679" s="6">
        <v>34150</v>
      </c>
      <c r="B679" s="6">
        <v>1978</v>
      </c>
      <c r="C679" s="6">
        <v>2916</v>
      </c>
      <c r="D679" s="6">
        <v>3401</v>
      </c>
      <c r="E679" s="6">
        <v>3799</v>
      </c>
      <c r="F679" s="6">
        <v>4179</v>
      </c>
      <c r="G679" s="6">
        <v>4543</v>
      </c>
    </row>
    <row r="680" spans="1:7" x14ac:dyDescent="0.25">
      <c r="A680" s="6">
        <v>34200</v>
      </c>
      <c r="B680" s="6">
        <v>1979</v>
      </c>
      <c r="C680" s="6">
        <v>2916</v>
      </c>
      <c r="D680" s="6">
        <v>3402</v>
      </c>
      <c r="E680" s="6">
        <v>3800</v>
      </c>
      <c r="F680" s="6">
        <v>4179</v>
      </c>
      <c r="G680" s="6">
        <v>4543</v>
      </c>
    </row>
    <row r="681" spans="1:7" x14ac:dyDescent="0.25">
      <c r="A681" s="6">
        <v>34250</v>
      </c>
      <c r="B681" s="6">
        <v>1979</v>
      </c>
      <c r="C681" s="6">
        <v>2917</v>
      </c>
      <c r="D681" s="6">
        <v>3402</v>
      </c>
      <c r="E681" s="6">
        <v>3800</v>
      </c>
      <c r="F681" s="6">
        <v>4180</v>
      </c>
      <c r="G681" s="6">
        <v>4544</v>
      </c>
    </row>
    <row r="682" spans="1:7" x14ac:dyDescent="0.25">
      <c r="A682" s="6">
        <v>34300</v>
      </c>
      <c r="B682" s="6">
        <v>1980</v>
      </c>
      <c r="C682" s="6">
        <v>2917</v>
      </c>
      <c r="D682" s="6">
        <v>3402</v>
      </c>
      <c r="E682" s="6">
        <v>3800</v>
      </c>
      <c r="F682" s="6">
        <v>4181</v>
      </c>
      <c r="G682" s="6">
        <v>4544</v>
      </c>
    </row>
    <row r="683" spans="1:7" x14ac:dyDescent="0.25">
      <c r="A683" s="6">
        <v>34350</v>
      </c>
      <c r="B683" s="6">
        <v>1981</v>
      </c>
      <c r="C683" s="6">
        <v>2918</v>
      </c>
      <c r="D683" s="6">
        <v>3403</v>
      </c>
      <c r="E683" s="6">
        <v>3801</v>
      </c>
      <c r="F683" s="6">
        <v>4181</v>
      </c>
      <c r="G683" s="6">
        <v>4545</v>
      </c>
    </row>
    <row r="684" spans="1:7" x14ac:dyDescent="0.25">
      <c r="A684" s="6">
        <v>34400</v>
      </c>
      <c r="B684" s="6">
        <v>1981</v>
      </c>
      <c r="C684" s="6">
        <v>2919</v>
      </c>
      <c r="D684" s="6">
        <v>3403</v>
      </c>
      <c r="E684" s="6">
        <v>3801</v>
      </c>
      <c r="F684" s="6">
        <v>4182</v>
      </c>
      <c r="G684" s="6">
        <v>4545</v>
      </c>
    </row>
    <row r="685" spans="1:7" x14ac:dyDescent="0.25">
      <c r="A685" s="6">
        <v>34450</v>
      </c>
      <c r="B685" s="6">
        <v>1982</v>
      </c>
      <c r="C685" s="6">
        <v>2919</v>
      </c>
      <c r="D685" s="6">
        <v>3404</v>
      </c>
      <c r="E685" s="6">
        <v>3802</v>
      </c>
      <c r="F685" s="6">
        <v>4182</v>
      </c>
      <c r="G685" s="6">
        <v>4546</v>
      </c>
    </row>
    <row r="686" spans="1:7" x14ac:dyDescent="0.25">
      <c r="A686" s="6">
        <v>34500</v>
      </c>
      <c r="B686" s="6">
        <v>1983</v>
      </c>
      <c r="C686" s="6">
        <v>2920</v>
      </c>
      <c r="D686" s="6">
        <v>3404</v>
      </c>
      <c r="E686" s="6">
        <v>3802</v>
      </c>
      <c r="F686" s="6">
        <v>4183</v>
      </c>
      <c r="G686" s="6">
        <v>4546</v>
      </c>
    </row>
    <row r="687" spans="1:7" x14ac:dyDescent="0.25">
      <c r="A687" s="6">
        <v>34550</v>
      </c>
      <c r="B687" s="6">
        <v>1983</v>
      </c>
      <c r="C687" s="6">
        <v>2921</v>
      </c>
      <c r="D687" s="6">
        <v>3405</v>
      </c>
      <c r="E687" s="6">
        <v>3803</v>
      </c>
      <c r="F687" s="6">
        <v>4183</v>
      </c>
      <c r="G687" s="6">
        <v>4547</v>
      </c>
    </row>
    <row r="688" spans="1:7" x14ac:dyDescent="0.25">
      <c r="A688" s="6">
        <v>34600</v>
      </c>
      <c r="B688" s="6">
        <v>1984</v>
      </c>
      <c r="C688" s="6">
        <v>2921</v>
      </c>
      <c r="D688" s="6">
        <v>3405</v>
      </c>
      <c r="E688" s="6">
        <v>3803</v>
      </c>
      <c r="F688" s="6">
        <v>4184</v>
      </c>
      <c r="G688" s="6">
        <v>4548</v>
      </c>
    </row>
    <row r="689" spans="1:7" x14ac:dyDescent="0.25">
      <c r="A689" s="6">
        <v>34650</v>
      </c>
      <c r="B689" s="6">
        <v>1984</v>
      </c>
      <c r="C689" s="6">
        <v>2922</v>
      </c>
      <c r="D689" s="6">
        <v>3405</v>
      </c>
      <c r="E689" s="6">
        <v>3804</v>
      </c>
      <c r="F689" s="6">
        <v>4184</v>
      </c>
      <c r="G689" s="6">
        <v>4548</v>
      </c>
    </row>
    <row r="690" spans="1:7" x14ac:dyDescent="0.25">
      <c r="A690" s="6">
        <v>34700</v>
      </c>
      <c r="B690" s="6">
        <v>1985</v>
      </c>
      <c r="C690" s="6">
        <v>2923</v>
      </c>
      <c r="D690" s="6">
        <v>3406</v>
      </c>
      <c r="E690" s="6">
        <v>3804</v>
      </c>
      <c r="F690" s="6">
        <v>4185</v>
      </c>
      <c r="G690" s="6">
        <v>4549</v>
      </c>
    </row>
    <row r="691" spans="1:7" x14ac:dyDescent="0.25">
      <c r="A691" s="6">
        <v>34750</v>
      </c>
      <c r="B691" s="6">
        <v>1986</v>
      </c>
      <c r="C691" s="6">
        <v>2923</v>
      </c>
      <c r="D691" s="6">
        <v>3406</v>
      </c>
      <c r="E691" s="6">
        <v>3805</v>
      </c>
      <c r="F691" s="6">
        <v>4185</v>
      </c>
      <c r="G691" s="6">
        <v>4549</v>
      </c>
    </row>
    <row r="692" spans="1:7" x14ac:dyDescent="0.25">
      <c r="A692" s="6">
        <v>34800</v>
      </c>
      <c r="B692" s="6">
        <v>1986</v>
      </c>
      <c r="C692" s="6">
        <v>2924</v>
      </c>
      <c r="D692" s="6">
        <v>3407</v>
      </c>
      <c r="E692" s="6">
        <v>3805</v>
      </c>
      <c r="F692" s="6">
        <v>4186</v>
      </c>
      <c r="G692" s="6">
        <v>4550</v>
      </c>
    </row>
    <row r="693" spans="1:7" x14ac:dyDescent="0.25">
      <c r="A693" s="6">
        <v>34850</v>
      </c>
      <c r="B693" s="6">
        <v>1987</v>
      </c>
      <c r="C693" s="6">
        <v>2925</v>
      </c>
      <c r="D693" s="6">
        <v>3407</v>
      </c>
      <c r="E693" s="6">
        <v>3806</v>
      </c>
      <c r="F693" s="6">
        <v>4186</v>
      </c>
      <c r="G693" s="6">
        <v>4550</v>
      </c>
    </row>
    <row r="694" spans="1:7" x14ac:dyDescent="0.25">
      <c r="A694" s="6">
        <v>34900</v>
      </c>
      <c r="B694" s="6">
        <v>1988</v>
      </c>
      <c r="C694" s="6">
        <v>2925</v>
      </c>
      <c r="D694" s="6">
        <v>3407</v>
      </c>
      <c r="E694" s="6">
        <v>3806</v>
      </c>
      <c r="F694" s="6">
        <v>4187</v>
      </c>
      <c r="G694" s="6">
        <v>4551</v>
      </c>
    </row>
    <row r="695" spans="1:7" x14ac:dyDescent="0.25">
      <c r="A695" s="6">
        <v>34950</v>
      </c>
      <c r="B695" s="6">
        <v>1988</v>
      </c>
      <c r="C695" s="6">
        <v>2926</v>
      </c>
      <c r="D695" s="6">
        <v>3408</v>
      </c>
      <c r="E695" s="6">
        <v>3807</v>
      </c>
      <c r="F695" s="6">
        <v>4187</v>
      </c>
      <c r="G695" s="6">
        <v>4552</v>
      </c>
    </row>
    <row r="696" spans="1:7" x14ac:dyDescent="0.25">
      <c r="A696" s="6">
        <v>35000</v>
      </c>
      <c r="B696" s="6">
        <v>1989</v>
      </c>
      <c r="C696" s="6">
        <v>2927</v>
      </c>
      <c r="D696" s="6">
        <v>3408</v>
      </c>
      <c r="E696" s="6">
        <v>3807</v>
      </c>
      <c r="F696" s="6">
        <v>4188</v>
      </c>
      <c r="G696" s="6">
        <v>4552</v>
      </c>
    </row>
  </sheetData>
  <sheetProtection selectLockedCells="1"/>
  <customSheetViews>
    <customSheetView guid="{E4102386-7B46-4017-8BFA-4213987EBA13}" state="hidden" topLeftCell="F1">
      <selection activeCell="I35" sqref="I35"/>
    </customSheetView>
    <customSheetView guid="{A723A1BF-5CE9-4CBB-85C8-692EE185ABAD}" state="hidden" topLeftCell="F1">
      <selection activeCell="I35" sqref="I35"/>
    </customSheetView>
    <customSheetView guid="{53CB703B-71D7-440D-8F08-C017604435F2}" state="hidden" topLeftCell="F1">
      <selection activeCell="I35" sqref="I35"/>
    </customSheetView>
    <customSheetView guid="{4350A24C-9789-4311-B3D6-31E2B14734AD}" state="hidden" topLeftCell="F1">
      <selection activeCell="I35" sqref="I35"/>
    </customSheetView>
  </customSheetView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-0.499984740745262"/>
    <pageSetUpPr autoPageBreaks="0" fitToPage="1"/>
  </sheetPr>
  <dimension ref="A1:XFD51"/>
  <sheetViews>
    <sheetView showGridLines="0" showRowColHeaders="0" tabSelected="1" zoomScale="80" zoomScaleNormal="80" workbookViewId="0">
      <selection activeCell="E7" sqref="E7:F7"/>
    </sheetView>
  </sheetViews>
  <sheetFormatPr defaultColWidth="8.85546875" defaultRowHeight="15" x14ac:dyDescent="0.25"/>
  <cols>
    <col min="1" max="1" width="5.28515625" style="34" customWidth="1"/>
    <col min="2" max="2" width="11.28515625" style="34" customWidth="1"/>
    <col min="3" max="3" width="11.28515625" style="34" bestFit="1" customWidth="1"/>
    <col min="4" max="4" width="15.5703125" style="34" customWidth="1"/>
    <col min="5" max="5" width="11.7109375" style="34" customWidth="1"/>
    <col min="6" max="6" width="10.140625" style="34" customWidth="1"/>
    <col min="7" max="7" width="13.85546875" style="34" customWidth="1"/>
    <col min="8" max="8" width="12.28515625" style="34" customWidth="1"/>
    <col min="9" max="9" width="11.28515625" style="34" bestFit="1" customWidth="1"/>
    <col min="10" max="10" width="5.5703125" style="34" customWidth="1"/>
    <col min="11" max="11" width="6.5703125" style="34" customWidth="1"/>
    <col min="12" max="12" width="12.140625" style="34" bestFit="1" customWidth="1"/>
    <col min="13" max="13" width="4" style="34" customWidth="1"/>
    <col min="14" max="14" width="12.28515625" style="34" customWidth="1"/>
    <col min="15" max="15" width="8.85546875" style="34"/>
    <col min="16" max="16" width="26.5703125" style="34" customWidth="1"/>
    <col min="17" max="17" width="10.28515625" style="34" bestFit="1" customWidth="1"/>
    <col min="18" max="16384" width="8.85546875" style="34"/>
  </cols>
  <sheetData>
    <row r="1" spans="1:30" ht="20.100000000000001" customHeight="1" x14ac:dyDescent="0.3">
      <c r="A1" s="222" t="s">
        <v>127</v>
      </c>
      <c r="B1" s="222"/>
      <c r="C1" s="222"/>
      <c r="D1" s="222"/>
      <c r="E1" s="222"/>
      <c r="F1" s="222"/>
      <c r="G1" s="222"/>
      <c r="H1" s="222"/>
      <c r="I1" s="222"/>
      <c r="J1" s="223"/>
      <c r="K1" s="223"/>
      <c r="L1" s="223"/>
      <c r="M1" s="223"/>
      <c r="N1" s="223"/>
    </row>
    <row r="2" spans="1:30" ht="13.9" customHeight="1" x14ac:dyDescent="0.25">
      <c r="A2" s="164"/>
      <c r="B2" s="163" t="s">
        <v>63</v>
      </c>
      <c r="C2" s="152">
        <f ca="1">TODAY()</f>
        <v>44826</v>
      </c>
      <c r="D2" s="54"/>
      <c r="E2" s="54"/>
      <c r="F2" s="54"/>
      <c r="G2" s="54"/>
      <c r="H2" s="54"/>
      <c r="I2" s="54"/>
      <c r="J2" s="54"/>
      <c r="K2" s="54"/>
      <c r="L2" s="54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164"/>
      <c r="X2" s="164"/>
      <c r="Y2" s="164"/>
      <c r="Z2" s="164"/>
      <c r="AA2" s="164"/>
      <c r="AB2" s="164"/>
      <c r="AC2" s="164"/>
      <c r="AD2" s="164"/>
    </row>
    <row r="3" spans="1:30" ht="15" customHeight="1" x14ac:dyDescent="0.25">
      <c r="A3" s="164"/>
      <c r="B3" s="164"/>
      <c r="C3" s="228" t="s">
        <v>62</v>
      </c>
      <c r="D3" s="228"/>
      <c r="E3" s="229"/>
      <c r="F3" s="229"/>
      <c r="G3" s="229"/>
      <c r="H3" s="229"/>
      <c r="I3" s="229"/>
      <c r="J3" s="173"/>
      <c r="K3" s="173"/>
      <c r="L3" s="173"/>
      <c r="M3" s="153"/>
      <c r="N3" s="153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0" ht="15" customHeight="1" x14ac:dyDescent="0.25">
      <c r="A4" s="164"/>
      <c r="B4" s="164"/>
      <c r="C4" s="173"/>
      <c r="D4" s="173"/>
      <c r="E4" s="229"/>
      <c r="F4" s="229"/>
      <c r="G4" s="229"/>
      <c r="H4" s="229"/>
      <c r="I4" s="229"/>
      <c r="J4" s="173"/>
      <c r="K4" s="173"/>
      <c r="L4" s="173"/>
      <c r="M4" s="153"/>
      <c r="N4" s="153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</row>
    <row r="5" spans="1:30" ht="21" customHeight="1" x14ac:dyDescent="0.25">
      <c r="A5" s="164"/>
      <c r="B5" s="154"/>
      <c r="C5" s="224"/>
      <c r="D5" s="224"/>
      <c r="E5" s="227"/>
      <c r="F5" s="227"/>
      <c r="G5" s="227"/>
      <c r="H5" s="155"/>
      <c r="I5" s="227"/>
      <c r="J5" s="227"/>
      <c r="K5" s="227"/>
      <c r="L5" s="227"/>
      <c r="M5" s="227"/>
      <c r="N5" s="153"/>
      <c r="O5" s="164"/>
      <c r="P5" s="16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164"/>
      <c r="AB5" s="164"/>
      <c r="AC5" s="164"/>
      <c r="AD5" s="164"/>
    </row>
    <row r="6" spans="1:30" ht="15" customHeight="1" x14ac:dyDescent="0.25">
      <c r="A6" s="164"/>
      <c r="B6" s="80"/>
      <c r="C6" s="172"/>
      <c r="D6" s="172" t="s">
        <v>64</v>
      </c>
      <c r="E6" s="225"/>
      <c r="F6" s="225"/>
      <c r="G6" s="174" t="s">
        <v>100</v>
      </c>
      <c r="H6" s="225"/>
      <c r="I6" s="225"/>
      <c r="J6" s="225"/>
      <c r="K6" s="172"/>
      <c r="L6" s="172"/>
      <c r="M6" s="153"/>
      <c r="N6" s="153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30" ht="15" customHeight="1" x14ac:dyDescent="0.25">
      <c r="A7" s="164"/>
      <c r="B7" s="80"/>
      <c r="C7" s="172"/>
      <c r="D7" s="172" t="s">
        <v>139</v>
      </c>
      <c r="E7" s="225"/>
      <c r="F7" s="225"/>
      <c r="G7" s="172"/>
      <c r="H7" s="172"/>
      <c r="I7" s="172"/>
      <c r="J7" s="172"/>
      <c r="K7" s="172"/>
      <c r="L7" s="172"/>
      <c r="M7" s="153"/>
      <c r="N7" s="153"/>
      <c r="O7" s="164"/>
      <c r="P7" s="164"/>
      <c r="Q7" s="156" t="e">
        <f>LEFT($E$3,SEARCH(" ",$E$3)-1)&amp;" "&amp;MID($E$3,FIND(" ",$E$3)+1,1)&amp;"."</f>
        <v>#VALUE!</v>
      </c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8" spans="1:30" ht="15.75" x14ac:dyDescent="0.25">
      <c r="A8" s="186" t="s">
        <v>0</v>
      </c>
      <c r="B8" s="187"/>
      <c r="C8" s="187"/>
      <c r="D8" s="187"/>
      <c r="E8" s="44"/>
      <c r="F8" s="162"/>
      <c r="G8" s="164"/>
      <c r="H8" s="164"/>
      <c r="I8" s="61" t="str">
        <f>IF($E$7=$Q$9,$Q$7,IF($E$7=$Q$10,"Mother",IF($E$7=$Q$11,"Husband",IF($E$7=$Q$12,"Party A"," "))))</f>
        <v xml:space="preserve"> </v>
      </c>
      <c r="J8" s="164"/>
      <c r="K8" s="164"/>
      <c r="L8" s="61" t="str">
        <f>IF($E$7=$Q$9,$Q$8,IF($E$7=$Q$10,"Father",IF($E$7=$Q$11,"Wife",IF($E$7=$Q$12,"Party B"," "))))</f>
        <v xml:space="preserve"> </v>
      </c>
      <c r="M8" s="164"/>
      <c r="N8" s="164"/>
      <c r="O8" s="164"/>
      <c r="P8" s="164"/>
      <c r="Q8" s="156" t="e">
        <f>LEFT($E$4,SEARCH(" ",$E$4)-1)&amp;" "&amp;MID($E$4,FIND(" ",$E$4)+1,1)&amp;"."</f>
        <v>#VALUE!</v>
      </c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</row>
    <row r="9" spans="1:30" ht="15.75" x14ac:dyDescent="0.25">
      <c r="A9" s="164" t="s">
        <v>1</v>
      </c>
      <c r="B9" s="188" t="s">
        <v>2</v>
      </c>
      <c r="C9" s="188"/>
      <c r="D9" s="188"/>
      <c r="E9" s="188"/>
      <c r="F9" s="188"/>
      <c r="G9" s="188"/>
      <c r="H9" s="163"/>
      <c r="I9" s="164"/>
      <c r="J9" s="164"/>
      <c r="K9" s="164"/>
      <c r="L9" s="164"/>
      <c r="M9" s="164"/>
      <c r="N9" s="164"/>
      <c r="O9" s="164"/>
      <c r="P9" s="164"/>
      <c r="Q9" s="156" t="s">
        <v>138</v>
      </c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</row>
    <row r="10" spans="1:30" ht="15.75" x14ac:dyDescent="0.25">
      <c r="A10" s="47" t="s">
        <v>11</v>
      </c>
      <c r="B10" s="189" t="s">
        <v>68</v>
      </c>
      <c r="C10" s="189"/>
      <c r="D10" s="189"/>
      <c r="E10" s="189"/>
      <c r="F10" s="189"/>
      <c r="G10" s="189"/>
      <c r="H10" s="164"/>
      <c r="I10" s="67"/>
      <c r="J10" s="164"/>
      <c r="K10" s="164"/>
      <c r="L10" s="67"/>
      <c r="M10" s="164"/>
      <c r="N10" s="164"/>
      <c r="O10" s="164"/>
      <c r="P10" s="164"/>
      <c r="Q10" s="156" t="s">
        <v>136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</row>
    <row r="11" spans="1:30" ht="15.75" x14ac:dyDescent="0.25">
      <c r="A11" s="47" t="s">
        <v>96</v>
      </c>
      <c r="B11" s="189" t="s">
        <v>66</v>
      </c>
      <c r="C11" s="189"/>
      <c r="D11" s="189"/>
      <c r="E11" s="189"/>
      <c r="F11" s="189"/>
      <c r="G11" s="189"/>
      <c r="H11" s="164"/>
      <c r="I11" s="68"/>
      <c r="J11" s="164"/>
      <c r="K11" s="164"/>
      <c r="L11" s="68"/>
      <c r="M11" s="164"/>
      <c r="N11" s="164"/>
      <c r="O11" s="164"/>
      <c r="P11" s="164"/>
      <c r="Q11" s="156" t="s">
        <v>135</v>
      </c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</row>
    <row r="12" spans="1:30" ht="15.75" x14ac:dyDescent="0.25">
      <c r="A12" s="47" t="s">
        <v>12</v>
      </c>
      <c r="B12" s="164" t="s">
        <v>67</v>
      </c>
      <c r="C12" s="164"/>
      <c r="D12" s="164"/>
      <c r="E12" s="164"/>
      <c r="F12" s="164"/>
      <c r="G12" s="164"/>
      <c r="H12" s="164"/>
      <c r="I12" s="68"/>
      <c r="J12" s="164"/>
      <c r="K12" s="164"/>
      <c r="L12" s="105"/>
      <c r="M12" s="164"/>
      <c r="N12" s="164"/>
      <c r="O12" s="164"/>
      <c r="P12" s="164"/>
      <c r="Q12" s="156" t="s">
        <v>137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</row>
    <row r="13" spans="1:30" ht="15.75" x14ac:dyDescent="0.25">
      <c r="A13" s="47" t="s">
        <v>13</v>
      </c>
      <c r="B13" s="164" t="s">
        <v>85</v>
      </c>
      <c r="C13" s="164"/>
      <c r="D13" s="164"/>
      <c r="E13" s="164"/>
      <c r="F13" s="164"/>
      <c r="G13" s="164"/>
      <c r="H13" s="164"/>
      <c r="I13" s="69"/>
      <c r="J13" s="164"/>
      <c r="K13" s="164"/>
      <c r="L13" s="82"/>
      <c r="M13" s="164"/>
      <c r="N13" s="164"/>
      <c r="O13" s="164"/>
      <c r="P13" s="164"/>
      <c r="Q13" s="158" t="str">
        <f>IF($E$7=$Q$9,$Q$7,IF($E$7=$Q$10,"Mother",IF($E$7=$Q$11,"Husband",IF($E$7=$Q$12,"Party A"," "))))</f>
        <v xml:space="preserve"> </v>
      </c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</row>
    <row r="14" spans="1:30" ht="15.75" x14ac:dyDescent="0.25">
      <c r="A14" s="47" t="s">
        <v>14</v>
      </c>
      <c r="B14" s="168" t="str">
        <f>IF($E$7=$Q$9,$Q$7,IF($E$7=$Q$10,"Mother",IF($E$7=$Q$11,"Husband",IF($E$7=$Q$12,"Party A"," "))))</f>
        <v xml:space="preserve"> </v>
      </c>
      <c r="C14" s="48"/>
      <c r="D14" s="164"/>
      <c r="E14" s="168" t="str">
        <f>IF($E$7=$Q$9,$Q$8,IF($E$7=$Q$10,"Father",IF($E$7=$Q$11,"Wife",IF($E$7=$Q$12,"Party B"," "))))</f>
        <v xml:space="preserve"> </v>
      </c>
      <c r="F14" s="48"/>
      <c r="G14" s="164"/>
      <c r="H14" s="164"/>
      <c r="I14" s="70" t="str">
        <f>IF($C$14=0," ",IF(AND($I$10&gt;=0,($I$10+$I$11)-($I$12+$I$15+$I$16)&lt;35000),'Behind Curtain (Split)'!L15,IF($C$14=1,1989+((($I$10+$I$11)-($I$12+$I$15+$I$16+35000))*2.6%),IF($C$14=2,2927+((($I$10+$I$11)-($I$12+$I$15+$I$16+35000))*3.4%),IF($C$14=3,3408+((($I$10+$I$11)-($I$12+$I$15+$I$16+35000))*3.8%),IF($C$14=4,3807+((($I$10+$I$11)-($I$12+$I$15+$I$16+35000))*4.2%),IF($C$14=5,4188+((($I$10+$I$11)-($I$12+$I$15+$I$16+35000))*4.6%),IF($C$14=6,4552+((($I$10+$I$11)-($I$12+$I$15+$I$16+35000)))*5%))))))))</f>
        <v xml:space="preserve"> </v>
      </c>
      <c r="J14" s="164"/>
      <c r="K14" s="164"/>
      <c r="L14" s="107" t="str">
        <f>IF($F$14=0," ",IF(AND($L$10&gt;=0,($L$10+$L$11)-($L$12+$L$15+$L$16)&lt;35000),'Behind Curtain (Split)'!L20,IF($F$14=1,1989+((($L$10+$L$11)-($L$12+$L$15+$L$16+35000))*2.6%),IF($F$14=2,2927+((($L$10+$L$11)-($L$12+$L$15+$L$16+35000))*3.4%),IF($F$14=3,3408+((($L$10+$L$11)-($L$12+$L$15+$L$16+35000))*3.8%),IF($F$14=4,3807+((($L$10+$L$11)-($L$12+$L$15+$L$16+35000))*4.2%),IF($F$14=5,4188+((($L$10+$L$11)-($L$12+$L$15+$L$16+35000))*4.6%),IF($F$14=6,4552+((($L$10+$L$11)-($L$12+$L$15+$L$16+35000)))*5%))))))))</f>
        <v xml:space="preserve"> </v>
      </c>
      <c r="M14" s="164"/>
      <c r="N14" s="164"/>
      <c r="O14" s="164"/>
      <c r="P14" s="76"/>
      <c r="Q14" s="158" t="str">
        <f>IF($E$7=$Q$9,$Q$8,IF($E$7=$Q$10,"Father",IF($E$7=$Q$11,"Wife",IF($E$7=$Q$12,"Party B"," "))))</f>
        <v xml:space="preserve"> </v>
      </c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</row>
    <row r="15" spans="1:30" ht="15.75" x14ac:dyDescent="0.25">
      <c r="A15" s="47" t="s">
        <v>15</v>
      </c>
      <c r="B15" s="189" t="s">
        <v>57</v>
      </c>
      <c r="C15" s="189"/>
      <c r="D15" s="189"/>
      <c r="E15" s="189"/>
      <c r="F15" s="189"/>
      <c r="G15" s="189"/>
      <c r="H15" s="164"/>
      <c r="I15" s="67"/>
      <c r="J15" s="164"/>
      <c r="K15" s="164"/>
      <c r="L15" s="67"/>
      <c r="M15" s="164"/>
      <c r="N15" s="54"/>
      <c r="O15" s="164"/>
      <c r="P15" s="156">
        <v>0</v>
      </c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</row>
    <row r="16" spans="1:30" ht="15.75" x14ac:dyDescent="0.25">
      <c r="A16" s="47" t="s">
        <v>24</v>
      </c>
      <c r="B16" s="49" t="s">
        <v>56</v>
      </c>
      <c r="C16" s="49"/>
      <c r="D16" s="49"/>
      <c r="E16" s="49"/>
      <c r="F16" s="49"/>
      <c r="G16" s="49"/>
      <c r="H16" s="49"/>
      <c r="I16" s="71"/>
      <c r="J16" s="49"/>
      <c r="K16" s="49"/>
      <c r="L16" s="71"/>
      <c r="M16" s="164"/>
      <c r="N16" s="148"/>
      <c r="O16" s="164"/>
      <c r="P16" s="156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</row>
    <row r="17" spans="1:16384" ht="15.75" x14ac:dyDescent="0.25">
      <c r="A17" s="47" t="s">
        <v>35</v>
      </c>
      <c r="B17" s="189" t="s">
        <v>109</v>
      </c>
      <c r="C17" s="189"/>
      <c r="D17" s="189"/>
      <c r="E17" s="189"/>
      <c r="F17" s="189"/>
      <c r="G17" s="189"/>
      <c r="H17" s="164"/>
      <c r="I17" s="146" t="str">
        <f>IF(AND($I$10=0,$I$11=0,$I$12=0,$I$14=" ",$I$15=0,$I$16=0)," ",IF(SUM($I$10:$I$11)-SUM($I$12:$I$16)&lt;0,0,SUM($I$10:$I$11)-SUM($I$12:$I$16)))</f>
        <v xml:space="preserve"> </v>
      </c>
      <c r="J17" s="217" t="str">
        <f>"+"</f>
        <v>+</v>
      </c>
      <c r="K17" s="217"/>
      <c r="L17" s="146" t="str">
        <f>IF(AND($L$10=0,$L$11=0,$L$12=0,$L$14=" ",$L$15=0,$L$16=0)," ",IF(SUM($L$10:$L$11)-SUM($L$12:$L$16)&lt;0,0,SUM($L$10:$L$11)-SUM($L$12:$L$16)))</f>
        <v xml:space="preserve"> </v>
      </c>
      <c r="M17" s="164"/>
      <c r="N17" s="147" t="str">
        <f>IF(AND($I$17=" ",$L$17=" ")," ",IF($I$17=" ",$L$17-0,IF($L$17=" ",$I$17-0,$I$17+$L$17)))</f>
        <v xml:space="preserve"> </v>
      </c>
      <c r="O17" s="164"/>
      <c r="P17" s="76"/>
      <c r="Q17" s="76"/>
      <c r="R17" s="76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</row>
    <row r="18" spans="1:16384" ht="15.75" x14ac:dyDescent="0.25">
      <c r="A18" s="47"/>
      <c r="B18" s="164"/>
      <c r="C18" s="164"/>
      <c r="D18" s="164"/>
      <c r="E18" s="164"/>
      <c r="F18" s="164"/>
      <c r="G18" s="164"/>
      <c r="H18" s="164"/>
      <c r="I18" s="146"/>
      <c r="J18" s="221" t="str">
        <f t="shared" ref="J18:K18" si="0">IF(AND($I$17=" ",$L$17=" ")," ",IF($I$17=" ",$L$17-0,IF($L$17=" ",$I$17-0,$I$17+$L$17)))</f>
        <v xml:space="preserve"> </v>
      </c>
      <c r="K18" s="221" t="str">
        <f t="shared" si="0"/>
        <v xml:space="preserve"> </v>
      </c>
      <c r="L18" s="146"/>
      <c r="M18" s="164"/>
      <c r="N18" s="59"/>
      <c r="O18" s="164"/>
      <c r="P18" s="76"/>
      <c r="Q18" s="76"/>
      <c r="R18" s="76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</row>
    <row r="19" spans="1:16384" ht="18.75" x14ac:dyDescent="0.25">
      <c r="A19" s="47" t="s">
        <v>46</v>
      </c>
      <c r="B19" s="191" t="s">
        <v>110</v>
      </c>
      <c r="C19" s="191"/>
      <c r="D19" s="191"/>
      <c r="E19" s="191"/>
      <c r="F19" s="191"/>
      <c r="G19" s="191"/>
      <c r="H19" s="164"/>
      <c r="I19" s="74" t="str">
        <f>IF(AND($I$17=0,$L$17=0),50%,IF(OR(($N$17=0),($N$17=" "))," ",IF(AND($N$17&gt;0,$L$17=0),100%,IF(AND($N$17&gt;0,$L$17=" "),100%,IF(AND($N$17&gt;0,$I$17=" "),0,IF(AND($N$17&gt;0,$I$17=0),0,ROUND($I$17/$N$17,4)))))))</f>
        <v xml:space="preserve"> </v>
      </c>
      <c r="J19" s="215" t="s">
        <v>118</v>
      </c>
      <c r="K19" s="215"/>
      <c r="L19" s="74" t="str">
        <f>IF(AND($I$17=0,$L$17=0),50%,IF(OR(($N$17=0),($N$17=" "))," ",IF(AND($N$17&gt;0,$I$17=0),100%,IF(AND($N$17&gt;0,$I$17=" "),100%,IF(AND($N$17&gt;0,$L$17=" "),0,IF(AND($N$17&gt;0,$L$17=0),0,ROUND($L$17/$N$17,4)))))))</f>
        <v xml:space="preserve"> </v>
      </c>
      <c r="M19" s="164"/>
      <c r="N19" s="164"/>
      <c r="O19" s="164"/>
      <c r="P19" s="76"/>
      <c r="Q19" s="76"/>
      <c r="R19" s="76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</row>
    <row r="20" spans="1:16384" ht="16.5" thickBot="1" x14ac:dyDescent="0.3">
      <c r="A20" s="47"/>
      <c r="B20" s="164"/>
      <c r="C20" s="164"/>
      <c r="D20" s="164"/>
      <c r="E20" s="164"/>
      <c r="F20" s="164"/>
      <c r="G20" s="164"/>
      <c r="H20" s="164"/>
      <c r="I20" s="75"/>
      <c r="J20" s="221"/>
      <c r="K20" s="221"/>
      <c r="L20" s="75"/>
      <c r="M20" s="164"/>
      <c r="N20" s="108"/>
      <c r="O20" s="164"/>
      <c r="P20" s="76"/>
      <c r="Q20" s="76"/>
      <c r="R20" s="76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</row>
    <row r="21" spans="1:16384" ht="16.5" thickBot="1" x14ac:dyDescent="0.3">
      <c r="A21" s="47" t="s">
        <v>55</v>
      </c>
      <c r="B21" s="164" t="s">
        <v>128</v>
      </c>
      <c r="C21" s="164"/>
      <c r="D21" s="164"/>
      <c r="E21" s="164"/>
      <c r="F21" s="164"/>
      <c r="G21" s="164"/>
      <c r="H21" s="164"/>
      <c r="I21" s="145"/>
      <c r="J21" s="164"/>
      <c r="K21" s="164"/>
      <c r="L21" s="145"/>
      <c r="M21" s="164"/>
      <c r="N21" s="59"/>
      <c r="O21" s="164"/>
      <c r="P21" s="76"/>
      <c r="Q21" s="76"/>
      <c r="R21" s="76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</row>
    <row r="22" spans="1:16384" ht="15.75" x14ac:dyDescent="0.25">
      <c r="A22" s="47"/>
      <c r="B22" s="164"/>
      <c r="C22" s="164"/>
      <c r="D22" s="164"/>
      <c r="E22" s="164"/>
      <c r="F22" s="164"/>
      <c r="G22" s="164"/>
      <c r="H22" s="164"/>
      <c r="I22" s="54"/>
      <c r="J22" s="164"/>
      <c r="K22" s="164"/>
      <c r="L22" s="54"/>
      <c r="M22" s="164"/>
      <c r="N22" s="59"/>
      <c r="O22" s="164"/>
      <c r="P22" s="76"/>
      <c r="Q22" s="76"/>
      <c r="R22" s="76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</row>
    <row r="23" spans="1:16384" ht="15.75" x14ac:dyDescent="0.25">
      <c r="A23" s="165" t="s">
        <v>47</v>
      </c>
      <c r="B23" s="160" t="s">
        <v>105</v>
      </c>
      <c r="C23" s="159"/>
      <c r="D23" s="159"/>
      <c r="E23" s="159"/>
      <c r="F23" s="159"/>
      <c r="G23" s="159"/>
      <c r="H23" s="164"/>
      <c r="I23" s="61" t="str">
        <f>IF($E$7=$Q$9,$Q$7,IF($E$7=$Q$10,"Mother",IF($E$7=$Q$11,"Husband",IF($E$7=$Q$12,"Party A"," "))))</f>
        <v xml:space="preserve"> </v>
      </c>
      <c r="J23" s="164"/>
      <c r="K23" s="164"/>
      <c r="L23" s="61" t="str">
        <f>IF($E$7=$Q$9,$Q$8,IF($E$7=$Q$10,"Father",IF($E$7=$Q$11,"Wife",IF($E$7=$Q$12,"Party B"," "))))</f>
        <v xml:space="preserve"> </v>
      </c>
      <c r="M23" s="164"/>
      <c r="N23" s="59"/>
      <c r="O23" s="164"/>
      <c r="P23" s="76"/>
      <c r="Q23" s="76"/>
      <c r="R23" s="76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</row>
    <row r="24" spans="1:16384" ht="15.75" x14ac:dyDescent="0.25">
      <c r="A24" s="53" t="s">
        <v>16</v>
      </c>
      <c r="B24" s="178" t="s">
        <v>129</v>
      </c>
      <c r="C24" s="178"/>
      <c r="D24" s="178"/>
      <c r="E24" s="178"/>
      <c r="F24" s="178"/>
      <c r="G24" s="178"/>
      <c r="H24" s="178"/>
      <c r="I24" s="109" t="str">
        <f>IF($I$21=0," ",IF(AND($J$18&gt;=0,$J$18&lt;35000),'Behind Curtain (Split)'!L7,IF($I$21=1,1989+($J$18-35000)*2.6%,IF($I$21=2,2927+($J$18-35000)*3.4%,IF($I$21=3,3408+($J$18-35000)*3.8%,IF($I$21=4,3807+($J$18-35000)*4.2%,IF($I$21=5,4188+($J$18-35000)*4.6%,IF($I$21=6,4552+($J$18-35000)*5%))))))))</f>
        <v xml:space="preserve"> </v>
      </c>
      <c r="J24" s="159"/>
      <c r="K24" s="159"/>
      <c r="L24" s="109" t="str">
        <f>IF($L$21=0," ",IF(AND($J$18&gt;=0,$J$18&lt;35000),'Behind Curtain (Split)'!$Q$7,IF($L$21=1,1989+($J$18-35000)*2.6%,IF($L$21=2,2927+($J$18-35000)*3.4%,IF($L$21=3,3408+($J$18-35000)*3.8%,IF($L$21=4,3807+($J$18-35000)*4.2%,IF($L$21=5,4188+($J$18-35000)*4.6%,IF($L$21=6,4552+($J$18-35000)*5%))))))))</f>
        <v xml:space="preserve"> </v>
      </c>
      <c r="M24" s="159"/>
      <c r="N24" s="110"/>
      <c r="O24" s="159"/>
      <c r="P24" s="159"/>
      <c r="Q24" s="157" t="s">
        <v>4</v>
      </c>
      <c r="R24" s="159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  <c r="IW24" s="194"/>
      <c r="IX24" s="194"/>
      <c r="IY24" s="194"/>
      <c r="IZ24" s="194"/>
      <c r="JA24" s="194"/>
      <c r="JB24" s="194"/>
      <c r="JC24" s="194"/>
      <c r="JD24" s="194"/>
      <c r="JE24" s="194"/>
      <c r="JF24" s="194"/>
      <c r="JG24" s="194"/>
      <c r="JH24" s="194"/>
      <c r="JI24" s="194"/>
      <c r="JJ24" s="194"/>
      <c r="JK24" s="194"/>
      <c r="JL24" s="194"/>
      <c r="JM24" s="194"/>
      <c r="JN24" s="194"/>
      <c r="JO24" s="194"/>
      <c r="JP24" s="194"/>
      <c r="JQ24" s="194"/>
      <c r="JR24" s="194"/>
      <c r="JS24" s="194"/>
      <c r="JT24" s="194"/>
      <c r="JU24" s="194"/>
      <c r="JV24" s="194"/>
      <c r="JW24" s="194"/>
      <c r="JX24" s="194"/>
      <c r="JY24" s="194"/>
      <c r="JZ24" s="194"/>
      <c r="KA24" s="194"/>
      <c r="KB24" s="194"/>
      <c r="KC24" s="194"/>
      <c r="KD24" s="194"/>
      <c r="KE24" s="194"/>
      <c r="KF24" s="194"/>
      <c r="KG24" s="194"/>
      <c r="KH24" s="194"/>
      <c r="KI24" s="194"/>
      <c r="KJ24" s="194"/>
      <c r="KK24" s="194"/>
      <c r="KL24" s="194"/>
      <c r="KM24" s="194"/>
      <c r="KN24" s="194"/>
      <c r="KO24" s="194"/>
      <c r="KP24" s="194"/>
      <c r="KQ24" s="194"/>
      <c r="KR24" s="194"/>
      <c r="KS24" s="194"/>
      <c r="KT24" s="194"/>
      <c r="KU24" s="194"/>
      <c r="KV24" s="194"/>
      <c r="KW24" s="194"/>
      <c r="KX24" s="194"/>
      <c r="KY24" s="194"/>
      <c r="KZ24" s="194"/>
      <c r="LA24" s="194"/>
      <c r="LB24" s="194"/>
      <c r="LC24" s="194"/>
      <c r="LD24" s="194"/>
      <c r="LE24" s="194"/>
      <c r="LF24" s="194"/>
      <c r="LG24" s="194"/>
      <c r="LH24" s="194"/>
      <c r="LI24" s="194"/>
      <c r="LJ24" s="194"/>
      <c r="LK24" s="194"/>
      <c r="LL24" s="194"/>
      <c r="LM24" s="194"/>
      <c r="LN24" s="194"/>
      <c r="LO24" s="194"/>
      <c r="LP24" s="194"/>
      <c r="LQ24" s="194"/>
      <c r="LR24" s="194"/>
      <c r="LS24" s="194"/>
      <c r="LT24" s="194"/>
      <c r="LU24" s="194"/>
      <c r="LV24" s="194"/>
      <c r="LW24" s="194"/>
      <c r="LX24" s="194"/>
      <c r="LY24" s="194"/>
      <c r="LZ24" s="194"/>
      <c r="MA24" s="194"/>
      <c r="MB24" s="194"/>
      <c r="MC24" s="194"/>
      <c r="MD24" s="194"/>
      <c r="ME24" s="194"/>
      <c r="MF24" s="194"/>
      <c r="MG24" s="194"/>
      <c r="MH24" s="194"/>
      <c r="MI24" s="194"/>
      <c r="MJ24" s="194"/>
      <c r="MK24" s="194"/>
      <c r="ML24" s="194"/>
      <c r="MM24" s="194"/>
      <c r="MN24" s="194"/>
      <c r="MO24" s="194"/>
      <c r="MP24" s="194"/>
      <c r="MQ24" s="194"/>
      <c r="MR24" s="194"/>
      <c r="MS24" s="194"/>
      <c r="MT24" s="194"/>
      <c r="MU24" s="194"/>
      <c r="MV24" s="194"/>
      <c r="MW24" s="194"/>
      <c r="MX24" s="194"/>
      <c r="MY24" s="194"/>
      <c r="MZ24" s="194"/>
      <c r="NA24" s="194"/>
      <c r="NB24" s="194"/>
      <c r="NC24" s="194"/>
      <c r="ND24" s="194"/>
      <c r="NE24" s="194"/>
      <c r="NF24" s="194"/>
      <c r="NG24" s="194"/>
      <c r="NH24" s="194"/>
      <c r="NI24" s="194"/>
      <c r="NJ24" s="194"/>
      <c r="NK24" s="194"/>
      <c r="NL24" s="194"/>
      <c r="NM24" s="194"/>
      <c r="NN24" s="194"/>
      <c r="NO24" s="194"/>
      <c r="NP24" s="194"/>
      <c r="NQ24" s="194"/>
      <c r="NR24" s="194"/>
      <c r="NS24" s="194"/>
      <c r="NT24" s="194"/>
      <c r="NU24" s="194"/>
      <c r="NV24" s="194"/>
      <c r="NW24" s="194"/>
      <c r="NX24" s="194"/>
      <c r="NY24" s="194"/>
      <c r="NZ24" s="194"/>
      <c r="OA24" s="194"/>
      <c r="OB24" s="194"/>
      <c r="OC24" s="194"/>
      <c r="OD24" s="194"/>
      <c r="OE24" s="194"/>
      <c r="OF24" s="194"/>
      <c r="OG24" s="194"/>
      <c r="OH24" s="194"/>
      <c r="OI24" s="194"/>
      <c r="OJ24" s="194"/>
      <c r="OK24" s="194"/>
      <c r="OL24" s="194"/>
      <c r="OM24" s="194"/>
      <c r="ON24" s="194"/>
      <c r="OO24" s="194"/>
      <c r="OP24" s="194"/>
      <c r="OQ24" s="194"/>
      <c r="OR24" s="194"/>
      <c r="OS24" s="194"/>
      <c r="OT24" s="194"/>
      <c r="OU24" s="194"/>
      <c r="OV24" s="194"/>
      <c r="OW24" s="194"/>
      <c r="OX24" s="194"/>
      <c r="OY24" s="194"/>
      <c r="OZ24" s="194"/>
      <c r="PA24" s="194"/>
      <c r="PB24" s="194"/>
      <c r="PC24" s="194"/>
      <c r="PD24" s="194"/>
      <c r="PE24" s="194"/>
      <c r="PF24" s="194"/>
      <c r="PG24" s="194"/>
      <c r="PH24" s="194"/>
      <c r="PI24" s="194"/>
      <c r="PJ24" s="194"/>
      <c r="PK24" s="194"/>
      <c r="PL24" s="194"/>
      <c r="PM24" s="194"/>
      <c r="PN24" s="194"/>
      <c r="PO24" s="194"/>
      <c r="PP24" s="194"/>
      <c r="PQ24" s="194"/>
      <c r="PR24" s="194"/>
      <c r="PS24" s="194"/>
      <c r="PT24" s="194"/>
      <c r="PU24" s="194"/>
      <c r="PV24" s="194"/>
      <c r="PW24" s="194"/>
      <c r="PX24" s="194"/>
      <c r="PY24" s="194"/>
      <c r="PZ24" s="194"/>
      <c r="QA24" s="194"/>
      <c r="QB24" s="194"/>
      <c r="QC24" s="194"/>
      <c r="QD24" s="194"/>
      <c r="QE24" s="194"/>
      <c r="QF24" s="194"/>
      <c r="QG24" s="194"/>
      <c r="QH24" s="194"/>
      <c r="QI24" s="194"/>
      <c r="QJ24" s="194"/>
      <c r="QK24" s="194"/>
      <c r="QL24" s="194"/>
      <c r="QM24" s="194"/>
      <c r="QN24" s="194"/>
      <c r="QO24" s="194"/>
      <c r="QP24" s="194"/>
      <c r="QQ24" s="194"/>
      <c r="QR24" s="194"/>
      <c r="QS24" s="194"/>
      <c r="QT24" s="194"/>
      <c r="QU24" s="194"/>
      <c r="QV24" s="194"/>
      <c r="QW24" s="194"/>
      <c r="QX24" s="194"/>
      <c r="QY24" s="194"/>
      <c r="QZ24" s="194"/>
      <c r="RA24" s="194"/>
      <c r="RB24" s="194"/>
      <c r="RC24" s="194"/>
      <c r="RD24" s="194"/>
      <c r="RE24" s="194"/>
      <c r="RF24" s="194"/>
      <c r="RG24" s="194"/>
      <c r="RH24" s="194"/>
      <c r="RI24" s="194"/>
      <c r="RJ24" s="194"/>
      <c r="RK24" s="194"/>
      <c r="RL24" s="194"/>
      <c r="RM24" s="194"/>
      <c r="RN24" s="194"/>
      <c r="RO24" s="194"/>
      <c r="RP24" s="194"/>
      <c r="RQ24" s="194"/>
      <c r="RR24" s="194"/>
      <c r="RS24" s="194"/>
      <c r="RT24" s="194"/>
      <c r="RU24" s="194"/>
      <c r="RV24" s="194"/>
      <c r="RW24" s="194"/>
      <c r="RX24" s="194"/>
      <c r="RY24" s="194"/>
      <c r="RZ24" s="194"/>
      <c r="SA24" s="194"/>
      <c r="SB24" s="194"/>
      <c r="SC24" s="194"/>
      <c r="SD24" s="194"/>
      <c r="SE24" s="194"/>
      <c r="SF24" s="194"/>
      <c r="SG24" s="194"/>
      <c r="SH24" s="194"/>
      <c r="SI24" s="194"/>
      <c r="SJ24" s="194"/>
      <c r="SK24" s="194"/>
      <c r="SL24" s="194"/>
      <c r="SM24" s="194"/>
      <c r="SN24" s="194"/>
      <c r="SO24" s="194"/>
      <c r="SP24" s="194"/>
      <c r="SQ24" s="194"/>
      <c r="SR24" s="194"/>
      <c r="SS24" s="194"/>
      <c r="ST24" s="194"/>
      <c r="SU24" s="194"/>
      <c r="SV24" s="194"/>
      <c r="SW24" s="194"/>
      <c r="SX24" s="194"/>
      <c r="SY24" s="194"/>
      <c r="SZ24" s="194"/>
      <c r="TA24" s="194"/>
      <c r="TB24" s="194"/>
      <c r="TC24" s="194"/>
      <c r="TD24" s="194"/>
      <c r="TE24" s="194"/>
      <c r="TF24" s="194"/>
      <c r="TG24" s="194"/>
      <c r="TH24" s="194"/>
      <c r="TI24" s="194"/>
      <c r="TJ24" s="194"/>
      <c r="TK24" s="194"/>
      <c r="TL24" s="194"/>
      <c r="TM24" s="194"/>
      <c r="TN24" s="194"/>
      <c r="TO24" s="194"/>
      <c r="TP24" s="194"/>
      <c r="TQ24" s="194"/>
      <c r="TR24" s="194"/>
      <c r="TS24" s="194"/>
      <c r="TT24" s="194"/>
      <c r="TU24" s="194"/>
      <c r="TV24" s="194"/>
      <c r="TW24" s="194"/>
      <c r="TX24" s="194"/>
      <c r="TY24" s="194"/>
      <c r="TZ24" s="194"/>
      <c r="UA24" s="194"/>
      <c r="UB24" s="194"/>
      <c r="UC24" s="194"/>
      <c r="UD24" s="194"/>
      <c r="UE24" s="194"/>
      <c r="UF24" s="194"/>
      <c r="UG24" s="194"/>
      <c r="UH24" s="194"/>
      <c r="UI24" s="194"/>
      <c r="UJ24" s="194"/>
      <c r="UK24" s="194"/>
      <c r="UL24" s="194"/>
      <c r="UM24" s="194"/>
      <c r="UN24" s="194"/>
      <c r="UO24" s="194"/>
      <c r="UP24" s="194"/>
      <c r="UQ24" s="194"/>
      <c r="UR24" s="194"/>
      <c r="US24" s="194"/>
      <c r="UT24" s="194"/>
      <c r="UU24" s="194"/>
      <c r="UV24" s="194"/>
      <c r="UW24" s="194"/>
      <c r="UX24" s="194"/>
      <c r="UY24" s="194"/>
      <c r="UZ24" s="194"/>
      <c r="VA24" s="194"/>
      <c r="VB24" s="194"/>
      <c r="VC24" s="194"/>
      <c r="VD24" s="194"/>
      <c r="VE24" s="194"/>
      <c r="VF24" s="194"/>
      <c r="VG24" s="194"/>
      <c r="VH24" s="194"/>
      <c r="VI24" s="194"/>
      <c r="VJ24" s="194"/>
      <c r="VK24" s="194"/>
      <c r="VL24" s="194"/>
      <c r="VM24" s="194"/>
      <c r="VN24" s="194"/>
      <c r="VO24" s="194"/>
      <c r="VP24" s="194"/>
      <c r="VQ24" s="194"/>
      <c r="VR24" s="194"/>
      <c r="VS24" s="194"/>
      <c r="VT24" s="194"/>
      <c r="VU24" s="194"/>
      <c r="VV24" s="194"/>
      <c r="VW24" s="194"/>
      <c r="VX24" s="194"/>
      <c r="VY24" s="194"/>
      <c r="VZ24" s="194"/>
      <c r="WA24" s="194"/>
      <c r="WB24" s="194"/>
      <c r="WC24" s="194"/>
      <c r="WD24" s="194"/>
      <c r="WE24" s="194"/>
      <c r="WF24" s="194"/>
      <c r="WG24" s="194"/>
      <c r="WH24" s="194"/>
      <c r="WI24" s="194"/>
      <c r="WJ24" s="194"/>
      <c r="WK24" s="194"/>
      <c r="WL24" s="194"/>
      <c r="WM24" s="194"/>
      <c r="WN24" s="194"/>
      <c r="WO24" s="194"/>
      <c r="WP24" s="194"/>
      <c r="WQ24" s="194"/>
      <c r="WR24" s="194"/>
      <c r="WS24" s="194"/>
      <c r="WT24" s="194"/>
      <c r="WU24" s="194"/>
      <c r="WV24" s="194"/>
      <c r="WW24" s="194"/>
      <c r="WX24" s="194"/>
      <c r="WY24" s="194"/>
      <c r="WZ24" s="194"/>
      <c r="XA24" s="194"/>
      <c r="XB24" s="194"/>
      <c r="XC24" s="194"/>
      <c r="XD24" s="194"/>
      <c r="XE24" s="194"/>
      <c r="XF24" s="194"/>
      <c r="XG24" s="194"/>
      <c r="XH24" s="194"/>
      <c r="XI24" s="194"/>
      <c r="XJ24" s="194"/>
      <c r="XK24" s="194"/>
      <c r="XL24" s="194"/>
      <c r="XM24" s="194"/>
      <c r="XN24" s="194"/>
      <c r="XO24" s="194"/>
      <c r="XP24" s="194"/>
      <c r="XQ24" s="194"/>
      <c r="XR24" s="194"/>
      <c r="XS24" s="194"/>
      <c r="XT24" s="194"/>
      <c r="XU24" s="194"/>
      <c r="XV24" s="194"/>
      <c r="XW24" s="194"/>
      <c r="XX24" s="194"/>
      <c r="XY24" s="194"/>
      <c r="XZ24" s="194"/>
      <c r="YA24" s="194"/>
      <c r="YB24" s="194"/>
      <c r="YC24" s="194"/>
      <c r="YD24" s="194"/>
      <c r="YE24" s="194"/>
      <c r="YF24" s="194"/>
      <c r="YG24" s="194"/>
      <c r="YH24" s="194"/>
      <c r="YI24" s="194"/>
      <c r="YJ24" s="194"/>
      <c r="YK24" s="194"/>
      <c r="YL24" s="194"/>
      <c r="YM24" s="194"/>
      <c r="YN24" s="194"/>
      <c r="YO24" s="194"/>
      <c r="YP24" s="194"/>
      <c r="YQ24" s="194"/>
      <c r="YR24" s="194"/>
      <c r="YS24" s="194"/>
      <c r="YT24" s="194"/>
      <c r="YU24" s="194"/>
      <c r="YV24" s="194"/>
      <c r="YW24" s="194"/>
      <c r="YX24" s="194"/>
      <c r="YY24" s="194"/>
      <c r="YZ24" s="194"/>
      <c r="ZA24" s="194"/>
      <c r="ZB24" s="194"/>
      <c r="ZC24" s="194"/>
      <c r="ZD24" s="194"/>
      <c r="ZE24" s="194"/>
      <c r="ZF24" s="194"/>
      <c r="ZG24" s="194"/>
      <c r="ZH24" s="194"/>
      <c r="ZI24" s="194"/>
      <c r="ZJ24" s="194"/>
      <c r="ZK24" s="194"/>
      <c r="ZL24" s="194"/>
      <c r="ZM24" s="194"/>
      <c r="ZN24" s="194"/>
      <c r="ZO24" s="194"/>
      <c r="ZP24" s="194"/>
      <c r="ZQ24" s="194"/>
      <c r="ZR24" s="194"/>
      <c r="ZS24" s="194"/>
      <c r="ZT24" s="194"/>
      <c r="ZU24" s="194"/>
      <c r="ZV24" s="194"/>
      <c r="ZW24" s="194"/>
      <c r="ZX24" s="194"/>
      <c r="ZY24" s="194"/>
      <c r="ZZ24" s="194"/>
      <c r="AAA24" s="194"/>
      <c r="AAB24" s="194"/>
      <c r="AAC24" s="194"/>
      <c r="AAD24" s="194"/>
      <c r="AAE24" s="194"/>
      <c r="AAF24" s="194"/>
      <c r="AAG24" s="194"/>
      <c r="AAH24" s="194"/>
      <c r="AAI24" s="194"/>
      <c r="AAJ24" s="194"/>
      <c r="AAK24" s="194"/>
      <c r="AAL24" s="194"/>
      <c r="AAM24" s="194"/>
      <c r="AAN24" s="194"/>
      <c r="AAO24" s="194"/>
      <c r="AAP24" s="194"/>
      <c r="AAQ24" s="194"/>
      <c r="AAR24" s="194"/>
      <c r="AAS24" s="194"/>
      <c r="AAT24" s="194"/>
      <c r="AAU24" s="194"/>
      <c r="AAV24" s="194"/>
      <c r="AAW24" s="194"/>
      <c r="AAX24" s="194"/>
      <c r="AAY24" s="194"/>
      <c r="AAZ24" s="194"/>
      <c r="ABA24" s="194"/>
      <c r="ABB24" s="194"/>
      <c r="ABC24" s="194"/>
      <c r="ABD24" s="194"/>
      <c r="ABE24" s="194"/>
      <c r="ABF24" s="194"/>
      <c r="ABG24" s="194"/>
      <c r="ABH24" s="194"/>
      <c r="ABI24" s="194"/>
      <c r="ABJ24" s="194"/>
      <c r="ABK24" s="194"/>
      <c r="ABL24" s="194"/>
      <c r="ABM24" s="194"/>
      <c r="ABN24" s="194"/>
      <c r="ABO24" s="194"/>
      <c r="ABP24" s="194"/>
      <c r="ABQ24" s="194"/>
      <c r="ABR24" s="194"/>
      <c r="ABS24" s="194"/>
      <c r="ABT24" s="194"/>
      <c r="ABU24" s="194"/>
      <c r="ABV24" s="194"/>
      <c r="ABW24" s="194"/>
      <c r="ABX24" s="194"/>
      <c r="ABY24" s="194"/>
      <c r="ABZ24" s="194"/>
      <c r="ACA24" s="194"/>
      <c r="ACB24" s="194"/>
      <c r="ACC24" s="194"/>
      <c r="ACD24" s="194"/>
      <c r="ACE24" s="194"/>
      <c r="ACF24" s="194"/>
      <c r="ACG24" s="194"/>
      <c r="ACH24" s="194"/>
      <c r="ACI24" s="194"/>
      <c r="ACJ24" s="194"/>
      <c r="ACK24" s="194"/>
      <c r="ACL24" s="194"/>
      <c r="ACM24" s="194"/>
      <c r="ACN24" s="194"/>
      <c r="ACO24" s="194"/>
      <c r="ACP24" s="194"/>
      <c r="ACQ24" s="194"/>
      <c r="ACR24" s="194"/>
      <c r="ACS24" s="194"/>
      <c r="ACT24" s="194"/>
      <c r="ACU24" s="194"/>
      <c r="ACV24" s="194"/>
      <c r="ACW24" s="194"/>
      <c r="ACX24" s="194"/>
      <c r="ACY24" s="194"/>
      <c r="ACZ24" s="194"/>
      <c r="ADA24" s="194"/>
      <c r="ADB24" s="194"/>
      <c r="ADC24" s="194"/>
      <c r="ADD24" s="194"/>
      <c r="ADE24" s="194"/>
      <c r="ADF24" s="194"/>
      <c r="ADG24" s="194"/>
      <c r="ADH24" s="194"/>
      <c r="ADI24" s="194"/>
      <c r="ADJ24" s="194"/>
      <c r="ADK24" s="194"/>
      <c r="ADL24" s="194"/>
      <c r="ADM24" s="194"/>
      <c r="ADN24" s="194"/>
      <c r="ADO24" s="194"/>
      <c r="ADP24" s="194"/>
      <c r="ADQ24" s="194"/>
      <c r="ADR24" s="194"/>
      <c r="ADS24" s="194"/>
      <c r="ADT24" s="194"/>
      <c r="ADU24" s="194"/>
      <c r="ADV24" s="194"/>
      <c r="ADW24" s="194"/>
      <c r="ADX24" s="194"/>
      <c r="ADY24" s="194"/>
      <c r="ADZ24" s="194"/>
      <c r="AEA24" s="194"/>
      <c r="AEB24" s="194"/>
      <c r="AEC24" s="194"/>
      <c r="AED24" s="194"/>
      <c r="AEE24" s="194"/>
      <c r="AEF24" s="194"/>
      <c r="AEG24" s="194"/>
      <c r="AEH24" s="194"/>
      <c r="AEI24" s="194"/>
      <c r="AEJ24" s="194"/>
      <c r="AEK24" s="194"/>
      <c r="AEL24" s="194"/>
      <c r="AEM24" s="194"/>
      <c r="AEN24" s="194"/>
      <c r="AEO24" s="194"/>
      <c r="AEP24" s="194"/>
      <c r="AEQ24" s="194"/>
      <c r="AER24" s="194"/>
      <c r="AES24" s="194"/>
      <c r="AET24" s="194"/>
      <c r="AEU24" s="194"/>
      <c r="AEV24" s="194"/>
      <c r="AEW24" s="194"/>
      <c r="AEX24" s="194"/>
      <c r="AEY24" s="194"/>
      <c r="AEZ24" s="194"/>
      <c r="AFA24" s="194"/>
      <c r="AFB24" s="194"/>
      <c r="AFC24" s="194"/>
      <c r="AFD24" s="194"/>
      <c r="AFE24" s="194"/>
      <c r="AFF24" s="194"/>
      <c r="AFG24" s="194"/>
      <c r="AFH24" s="194"/>
      <c r="AFI24" s="194"/>
      <c r="AFJ24" s="194"/>
      <c r="AFK24" s="194"/>
      <c r="AFL24" s="194"/>
      <c r="AFM24" s="194"/>
      <c r="AFN24" s="194"/>
      <c r="AFO24" s="194"/>
      <c r="AFP24" s="194"/>
      <c r="AFQ24" s="194"/>
      <c r="AFR24" s="194"/>
      <c r="AFS24" s="194"/>
      <c r="AFT24" s="194"/>
      <c r="AFU24" s="194"/>
      <c r="AFV24" s="194"/>
      <c r="AFW24" s="194"/>
      <c r="AFX24" s="194"/>
      <c r="AFY24" s="194"/>
      <c r="AFZ24" s="194"/>
      <c r="AGA24" s="194"/>
      <c r="AGB24" s="194"/>
      <c r="AGC24" s="194"/>
      <c r="AGD24" s="194"/>
      <c r="AGE24" s="194"/>
      <c r="AGF24" s="194"/>
      <c r="AGG24" s="194"/>
      <c r="AGH24" s="194"/>
      <c r="AGI24" s="194"/>
      <c r="AGJ24" s="194"/>
      <c r="AGK24" s="194"/>
      <c r="AGL24" s="194"/>
      <c r="AGM24" s="194"/>
      <c r="AGN24" s="194"/>
      <c r="AGO24" s="194"/>
      <c r="AGP24" s="194"/>
      <c r="AGQ24" s="194"/>
      <c r="AGR24" s="194"/>
      <c r="AGS24" s="194"/>
      <c r="AGT24" s="194"/>
      <c r="AGU24" s="194"/>
      <c r="AGV24" s="194"/>
      <c r="AGW24" s="194"/>
      <c r="AGX24" s="194"/>
      <c r="AGY24" s="194"/>
      <c r="AGZ24" s="194"/>
      <c r="AHA24" s="194"/>
      <c r="AHB24" s="194"/>
      <c r="AHC24" s="194"/>
      <c r="AHD24" s="194"/>
      <c r="AHE24" s="194"/>
      <c r="AHF24" s="194"/>
      <c r="AHG24" s="194"/>
      <c r="AHH24" s="194"/>
      <c r="AHI24" s="194"/>
      <c r="AHJ24" s="194"/>
      <c r="AHK24" s="194"/>
      <c r="AHL24" s="194"/>
      <c r="AHM24" s="194"/>
      <c r="AHN24" s="194"/>
      <c r="AHO24" s="194"/>
      <c r="AHP24" s="194"/>
      <c r="AHQ24" s="194"/>
      <c r="AHR24" s="194"/>
      <c r="AHS24" s="194"/>
      <c r="AHT24" s="194"/>
      <c r="AHU24" s="194"/>
      <c r="AHV24" s="194"/>
      <c r="AHW24" s="194"/>
      <c r="AHX24" s="194"/>
      <c r="AHY24" s="194"/>
      <c r="AHZ24" s="194"/>
      <c r="AIA24" s="194"/>
      <c r="AIB24" s="194"/>
      <c r="AIC24" s="194"/>
      <c r="AID24" s="194"/>
      <c r="AIE24" s="194"/>
      <c r="AIF24" s="194"/>
      <c r="AIG24" s="194"/>
      <c r="AIH24" s="194"/>
      <c r="AII24" s="194"/>
      <c r="AIJ24" s="194"/>
      <c r="AIK24" s="194"/>
      <c r="AIL24" s="194"/>
      <c r="AIM24" s="194"/>
      <c r="AIN24" s="194"/>
      <c r="AIO24" s="194"/>
      <c r="AIP24" s="194"/>
      <c r="AIQ24" s="194"/>
      <c r="AIR24" s="194"/>
      <c r="AIS24" s="194"/>
      <c r="AIT24" s="194"/>
      <c r="AIU24" s="194"/>
      <c r="AIV24" s="194"/>
      <c r="AIW24" s="194"/>
      <c r="AIX24" s="194"/>
      <c r="AIY24" s="194"/>
      <c r="AIZ24" s="194"/>
      <c r="AJA24" s="194"/>
      <c r="AJB24" s="194"/>
      <c r="AJC24" s="194"/>
      <c r="AJD24" s="194"/>
      <c r="AJE24" s="194"/>
      <c r="AJF24" s="194"/>
      <c r="AJG24" s="194"/>
      <c r="AJH24" s="194"/>
      <c r="AJI24" s="194"/>
      <c r="AJJ24" s="194"/>
      <c r="AJK24" s="194"/>
      <c r="AJL24" s="194"/>
      <c r="AJM24" s="194"/>
      <c r="AJN24" s="194"/>
      <c r="AJO24" s="194"/>
      <c r="AJP24" s="194"/>
      <c r="AJQ24" s="194"/>
      <c r="AJR24" s="194"/>
      <c r="AJS24" s="194"/>
      <c r="AJT24" s="194"/>
      <c r="AJU24" s="194"/>
      <c r="AJV24" s="194"/>
      <c r="AJW24" s="194"/>
      <c r="AJX24" s="194"/>
      <c r="AJY24" s="194"/>
      <c r="AJZ24" s="194"/>
      <c r="AKA24" s="194"/>
      <c r="AKB24" s="194"/>
      <c r="AKC24" s="194"/>
      <c r="AKD24" s="194"/>
      <c r="AKE24" s="194"/>
      <c r="AKF24" s="194"/>
      <c r="AKG24" s="194"/>
      <c r="AKH24" s="194"/>
      <c r="AKI24" s="194"/>
      <c r="AKJ24" s="194"/>
      <c r="AKK24" s="194"/>
      <c r="AKL24" s="194"/>
      <c r="AKM24" s="194"/>
      <c r="AKN24" s="194"/>
      <c r="AKO24" s="194"/>
      <c r="AKP24" s="194"/>
      <c r="AKQ24" s="194"/>
      <c r="AKR24" s="194"/>
      <c r="AKS24" s="194"/>
      <c r="AKT24" s="194"/>
      <c r="AKU24" s="194"/>
      <c r="AKV24" s="194"/>
      <c r="AKW24" s="194"/>
      <c r="AKX24" s="194"/>
      <c r="AKY24" s="194"/>
      <c r="AKZ24" s="194"/>
      <c r="ALA24" s="194"/>
      <c r="ALB24" s="194"/>
      <c r="ALC24" s="194"/>
      <c r="ALD24" s="194"/>
      <c r="ALE24" s="194"/>
      <c r="ALF24" s="194"/>
      <c r="ALG24" s="194"/>
      <c r="ALH24" s="194"/>
      <c r="ALI24" s="194"/>
      <c r="ALJ24" s="194"/>
      <c r="ALK24" s="194"/>
      <c r="ALL24" s="194"/>
      <c r="ALM24" s="194"/>
      <c r="ALN24" s="194"/>
      <c r="ALO24" s="194"/>
      <c r="ALP24" s="194"/>
      <c r="ALQ24" s="194"/>
      <c r="ALR24" s="194"/>
      <c r="ALS24" s="194"/>
      <c r="ALT24" s="194"/>
      <c r="ALU24" s="194"/>
      <c r="ALV24" s="194"/>
      <c r="ALW24" s="194"/>
      <c r="ALX24" s="194"/>
      <c r="ALY24" s="194"/>
      <c r="ALZ24" s="194"/>
      <c r="AMA24" s="194"/>
      <c r="AMB24" s="194"/>
      <c r="AMC24" s="194"/>
      <c r="AMD24" s="194"/>
      <c r="AME24" s="194"/>
      <c r="AMF24" s="194"/>
      <c r="AMG24" s="194"/>
      <c r="AMH24" s="194"/>
      <c r="AMI24" s="194"/>
      <c r="AMJ24" s="194"/>
      <c r="AMK24" s="194"/>
      <c r="AML24" s="194"/>
      <c r="AMM24" s="194"/>
      <c r="AMN24" s="194"/>
      <c r="AMO24" s="194"/>
      <c r="AMP24" s="194"/>
      <c r="AMQ24" s="194"/>
      <c r="AMR24" s="194"/>
      <c r="AMS24" s="194"/>
      <c r="AMT24" s="194"/>
      <c r="AMU24" s="194"/>
      <c r="AMV24" s="194"/>
      <c r="AMW24" s="194"/>
      <c r="AMX24" s="194"/>
      <c r="AMY24" s="194"/>
      <c r="AMZ24" s="194"/>
      <c r="ANA24" s="194"/>
      <c r="ANB24" s="194"/>
      <c r="ANC24" s="194"/>
      <c r="AND24" s="194"/>
      <c r="ANE24" s="194"/>
      <c r="ANF24" s="194"/>
      <c r="ANG24" s="194"/>
      <c r="ANH24" s="194"/>
      <c r="ANI24" s="194"/>
      <c r="ANJ24" s="194"/>
      <c r="ANK24" s="194"/>
      <c r="ANL24" s="194"/>
      <c r="ANM24" s="194"/>
      <c r="ANN24" s="194"/>
      <c r="ANO24" s="194"/>
      <c r="ANP24" s="194"/>
      <c r="ANQ24" s="194"/>
      <c r="ANR24" s="194"/>
      <c r="ANS24" s="194"/>
      <c r="ANT24" s="194"/>
      <c r="ANU24" s="194"/>
      <c r="ANV24" s="194"/>
      <c r="ANW24" s="194"/>
      <c r="ANX24" s="194"/>
      <c r="ANY24" s="194"/>
      <c r="ANZ24" s="194"/>
      <c r="AOA24" s="194"/>
      <c r="AOB24" s="194"/>
      <c r="AOC24" s="194"/>
      <c r="AOD24" s="194"/>
      <c r="AOE24" s="194"/>
      <c r="AOF24" s="194"/>
      <c r="AOG24" s="194"/>
      <c r="AOH24" s="194"/>
      <c r="AOI24" s="194"/>
      <c r="AOJ24" s="194"/>
      <c r="AOK24" s="194"/>
      <c r="AOL24" s="194"/>
      <c r="AOM24" s="194"/>
      <c r="AON24" s="194"/>
      <c r="AOO24" s="194"/>
      <c r="AOP24" s="194"/>
      <c r="AOQ24" s="194"/>
      <c r="AOR24" s="194"/>
      <c r="AOS24" s="194"/>
      <c r="AOT24" s="194"/>
      <c r="AOU24" s="194"/>
      <c r="AOV24" s="194"/>
      <c r="AOW24" s="194"/>
      <c r="AOX24" s="194"/>
      <c r="AOY24" s="194"/>
      <c r="AOZ24" s="194"/>
      <c r="APA24" s="194"/>
      <c r="APB24" s="194"/>
      <c r="APC24" s="194"/>
      <c r="APD24" s="194"/>
      <c r="APE24" s="194"/>
      <c r="APF24" s="194"/>
      <c r="APG24" s="194"/>
      <c r="APH24" s="194"/>
      <c r="API24" s="194"/>
      <c r="APJ24" s="194"/>
      <c r="APK24" s="194"/>
      <c r="APL24" s="194"/>
      <c r="APM24" s="194"/>
      <c r="APN24" s="194"/>
      <c r="APO24" s="194"/>
      <c r="APP24" s="194"/>
      <c r="APQ24" s="194"/>
      <c r="APR24" s="194"/>
      <c r="APS24" s="194"/>
      <c r="APT24" s="194"/>
      <c r="APU24" s="194"/>
      <c r="APV24" s="194"/>
      <c r="APW24" s="194"/>
      <c r="APX24" s="194"/>
      <c r="APY24" s="194"/>
      <c r="APZ24" s="194"/>
      <c r="AQA24" s="194"/>
      <c r="AQB24" s="194"/>
      <c r="AQC24" s="194"/>
      <c r="AQD24" s="194"/>
      <c r="AQE24" s="194"/>
      <c r="AQF24" s="194"/>
      <c r="AQG24" s="194"/>
      <c r="AQH24" s="194"/>
      <c r="AQI24" s="194"/>
      <c r="AQJ24" s="194"/>
      <c r="AQK24" s="194"/>
      <c r="AQL24" s="194"/>
      <c r="AQM24" s="194"/>
      <c r="AQN24" s="194"/>
      <c r="AQO24" s="194"/>
      <c r="AQP24" s="194"/>
      <c r="AQQ24" s="194"/>
      <c r="AQR24" s="194"/>
      <c r="AQS24" s="194"/>
      <c r="AQT24" s="194"/>
      <c r="AQU24" s="194"/>
      <c r="AQV24" s="194"/>
      <c r="AQW24" s="194"/>
      <c r="AQX24" s="194"/>
      <c r="AQY24" s="194"/>
      <c r="AQZ24" s="194"/>
      <c r="ARA24" s="194"/>
      <c r="ARB24" s="194"/>
      <c r="ARC24" s="194"/>
      <c r="ARD24" s="194"/>
      <c r="ARE24" s="194"/>
      <c r="ARF24" s="194"/>
      <c r="ARG24" s="194"/>
      <c r="ARH24" s="194"/>
      <c r="ARI24" s="194"/>
      <c r="ARJ24" s="194"/>
      <c r="ARK24" s="194"/>
      <c r="ARL24" s="194"/>
      <c r="ARM24" s="194"/>
      <c r="ARN24" s="194"/>
      <c r="ARO24" s="194"/>
      <c r="ARP24" s="194"/>
      <c r="ARQ24" s="194"/>
      <c r="ARR24" s="194"/>
      <c r="ARS24" s="194"/>
      <c r="ART24" s="194"/>
      <c r="ARU24" s="194"/>
      <c r="ARV24" s="194"/>
      <c r="ARW24" s="194"/>
      <c r="ARX24" s="194"/>
      <c r="ARY24" s="194"/>
      <c r="ARZ24" s="194"/>
      <c r="ASA24" s="194"/>
      <c r="ASB24" s="194"/>
      <c r="ASC24" s="194"/>
      <c r="ASD24" s="194"/>
      <c r="ASE24" s="194"/>
      <c r="ASF24" s="194"/>
      <c r="ASG24" s="194"/>
      <c r="ASH24" s="194"/>
      <c r="ASI24" s="194"/>
      <c r="ASJ24" s="194"/>
      <c r="ASK24" s="194"/>
      <c r="ASL24" s="194"/>
      <c r="ASM24" s="194"/>
      <c r="ASN24" s="194"/>
      <c r="ASO24" s="194"/>
      <c r="ASP24" s="194"/>
      <c r="ASQ24" s="194"/>
      <c r="ASR24" s="194"/>
      <c r="ASS24" s="194"/>
      <c r="AST24" s="194"/>
      <c r="ASU24" s="194"/>
      <c r="ASV24" s="194"/>
      <c r="ASW24" s="194"/>
      <c r="ASX24" s="194"/>
      <c r="ASY24" s="194"/>
      <c r="ASZ24" s="194"/>
      <c r="ATA24" s="194"/>
      <c r="ATB24" s="194"/>
      <c r="ATC24" s="194"/>
      <c r="ATD24" s="194"/>
      <c r="ATE24" s="194"/>
      <c r="ATF24" s="194"/>
      <c r="ATG24" s="194"/>
      <c r="ATH24" s="194"/>
      <c r="ATI24" s="194"/>
      <c r="ATJ24" s="194"/>
      <c r="ATK24" s="194"/>
      <c r="ATL24" s="194"/>
      <c r="ATM24" s="194"/>
      <c r="ATN24" s="194"/>
      <c r="ATO24" s="194"/>
      <c r="ATP24" s="194"/>
      <c r="ATQ24" s="194"/>
      <c r="ATR24" s="194"/>
      <c r="ATS24" s="194"/>
      <c r="ATT24" s="194"/>
      <c r="ATU24" s="194"/>
      <c r="ATV24" s="194"/>
      <c r="ATW24" s="194"/>
      <c r="ATX24" s="194"/>
      <c r="ATY24" s="194"/>
      <c r="ATZ24" s="194"/>
      <c r="AUA24" s="194"/>
      <c r="AUB24" s="194"/>
      <c r="AUC24" s="194"/>
      <c r="AUD24" s="194"/>
      <c r="AUE24" s="194"/>
      <c r="AUF24" s="194"/>
      <c r="AUG24" s="194"/>
      <c r="AUH24" s="194"/>
      <c r="AUI24" s="194"/>
      <c r="AUJ24" s="194"/>
      <c r="AUK24" s="194"/>
      <c r="AUL24" s="194"/>
      <c r="AUM24" s="194"/>
      <c r="AUN24" s="194"/>
      <c r="AUO24" s="194"/>
      <c r="AUP24" s="194"/>
      <c r="AUQ24" s="194"/>
      <c r="AUR24" s="194"/>
      <c r="AUS24" s="194"/>
      <c r="AUT24" s="194"/>
      <c r="AUU24" s="194"/>
      <c r="AUV24" s="194"/>
      <c r="AUW24" s="194"/>
      <c r="AUX24" s="194"/>
      <c r="AUY24" s="194"/>
      <c r="AUZ24" s="194"/>
      <c r="AVA24" s="194"/>
      <c r="AVB24" s="194"/>
      <c r="AVC24" s="194"/>
      <c r="AVD24" s="194"/>
      <c r="AVE24" s="194"/>
      <c r="AVF24" s="194"/>
      <c r="AVG24" s="194"/>
      <c r="AVH24" s="194"/>
      <c r="AVI24" s="194"/>
      <c r="AVJ24" s="194"/>
      <c r="AVK24" s="194"/>
      <c r="AVL24" s="194"/>
      <c r="AVM24" s="194"/>
      <c r="AVN24" s="194"/>
      <c r="AVO24" s="194"/>
      <c r="AVP24" s="194"/>
      <c r="AVQ24" s="194"/>
      <c r="AVR24" s="194"/>
      <c r="AVS24" s="194"/>
      <c r="AVT24" s="194"/>
      <c r="AVU24" s="194"/>
      <c r="AVV24" s="194"/>
      <c r="AVW24" s="194"/>
      <c r="AVX24" s="194"/>
      <c r="AVY24" s="194"/>
      <c r="AVZ24" s="194"/>
      <c r="AWA24" s="194"/>
      <c r="AWB24" s="194"/>
      <c r="AWC24" s="194"/>
      <c r="AWD24" s="194"/>
      <c r="AWE24" s="194"/>
      <c r="AWF24" s="194"/>
      <c r="AWG24" s="194"/>
      <c r="AWH24" s="194"/>
      <c r="AWI24" s="194"/>
      <c r="AWJ24" s="194"/>
      <c r="AWK24" s="194"/>
      <c r="AWL24" s="194"/>
      <c r="AWM24" s="194"/>
      <c r="AWN24" s="194"/>
      <c r="AWO24" s="194"/>
      <c r="AWP24" s="194"/>
      <c r="AWQ24" s="194"/>
      <c r="AWR24" s="194"/>
      <c r="AWS24" s="194"/>
      <c r="AWT24" s="194"/>
      <c r="AWU24" s="194"/>
      <c r="AWV24" s="194"/>
      <c r="AWW24" s="194"/>
      <c r="AWX24" s="194"/>
      <c r="AWY24" s="194"/>
      <c r="AWZ24" s="194"/>
      <c r="AXA24" s="194"/>
      <c r="AXB24" s="194"/>
      <c r="AXC24" s="194"/>
      <c r="AXD24" s="194"/>
      <c r="AXE24" s="194"/>
      <c r="AXF24" s="194"/>
      <c r="AXG24" s="194"/>
      <c r="AXH24" s="194"/>
      <c r="AXI24" s="194"/>
      <c r="AXJ24" s="194"/>
      <c r="AXK24" s="194"/>
      <c r="AXL24" s="194"/>
      <c r="AXM24" s="194"/>
      <c r="AXN24" s="194"/>
      <c r="AXO24" s="194"/>
      <c r="AXP24" s="194"/>
      <c r="AXQ24" s="194"/>
      <c r="AXR24" s="194"/>
      <c r="AXS24" s="194"/>
      <c r="AXT24" s="194"/>
      <c r="AXU24" s="194"/>
      <c r="AXV24" s="194"/>
      <c r="AXW24" s="194"/>
      <c r="AXX24" s="194"/>
      <c r="AXY24" s="194"/>
      <c r="AXZ24" s="194"/>
      <c r="AYA24" s="194"/>
      <c r="AYB24" s="194"/>
      <c r="AYC24" s="194"/>
      <c r="AYD24" s="194"/>
      <c r="AYE24" s="194"/>
      <c r="AYF24" s="194"/>
      <c r="AYG24" s="194"/>
      <c r="AYH24" s="194"/>
      <c r="AYI24" s="194"/>
      <c r="AYJ24" s="194"/>
      <c r="AYK24" s="194"/>
      <c r="AYL24" s="194"/>
      <c r="AYM24" s="194"/>
      <c r="AYN24" s="194"/>
      <c r="AYO24" s="194"/>
      <c r="AYP24" s="194"/>
      <c r="AYQ24" s="194"/>
      <c r="AYR24" s="194"/>
      <c r="AYS24" s="194"/>
      <c r="AYT24" s="194"/>
      <c r="AYU24" s="194"/>
      <c r="AYV24" s="194"/>
      <c r="AYW24" s="194"/>
      <c r="AYX24" s="194"/>
      <c r="AYY24" s="194"/>
      <c r="AYZ24" s="194"/>
      <c r="AZA24" s="194"/>
      <c r="AZB24" s="194"/>
      <c r="AZC24" s="194"/>
      <c r="AZD24" s="194"/>
      <c r="AZE24" s="194"/>
      <c r="AZF24" s="194"/>
      <c r="AZG24" s="194"/>
      <c r="AZH24" s="194"/>
      <c r="AZI24" s="194"/>
      <c r="AZJ24" s="194"/>
      <c r="AZK24" s="194"/>
      <c r="AZL24" s="194"/>
      <c r="AZM24" s="194"/>
      <c r="AZN24" s="194"/>
      <c r="AZO24" s="194"/>
      <c r="AZP24" s="194"/>
      <c r="AZQ24" s="194"/>
      <c r="AZR24" s="194"/>
      <c r="AZS24" s="194"/>
      <c r="AZT24" s="194"/>
      <c r="AZU24" s="194"/>
      <c r="AZV24" s="194"/>
      <c r="AZW24" s="194"/>
      <c r="AZX24" s="194"/>
      <c r="AZY24" s="194"/>
      <c r="AZZ24" s="194"/>
      <c r="BAA24" s="194"/>
      <c r="BAB24" s="194"/>
      <c r="BAC24" s="194"/>
      <c r="BAD24" s="194"/>
      <c r="BAE24" s="194"/>
      <c r="BAF24" s="194"/>
      <c r="BAG24" s="194"/>
      <c r="BAH24" s="194"/>
      <c r="BAI24" s="194"/>
      <c r="BAJ24" s="194"/>
      <c r="BAK24" s="194"/>
      <c r="BAL24" s="194"/>
      <c r="BAM24" s="194"/>
      <c r="BAN24" s="194"/>
      <c r="BAO24" s="194"/>
      <c r="BAP24" s="194"/>
      <c r="BAQ24" s="194"/>
      <c r="BAR24" s="194"/>
      <c r="BAS24" s="194"/>
      <c r="BAT24" s="194"/>
      <c r="BAU24" s="194"/>
      <c r="BAV24" s="194"/>
      <c r="BAW24" s="194"/>
      <c r="BAX24" s="194"/>
      <c r="BAY24" s="194"/>
      <c r="BAZ24" s="194"/>
      <c r="BBA24" s="194"/>
      <c r="BBB24" s="194"/>
      <c r="BBC24" s="194"/>
      <c r="BBD24" s="194"/>
      <c r="BBE24" s="194"/>
      <c r="BBF24" s="194"/>
      <c r="BBG24" s="194"/>
      <c r="BBH24" s="194"/>
      <c r="BBI24" s="194"/>
      <c r="BBJ24" s="194"/>
      <c r="BBK24" s="194"/>
      <c r="BBL24" s="194"/>
      <c r="BBM24" s="194"/>
      <c r="BBN24" s="194"/>
      <c r="BBO24" s="194"/>
      <c r="BBP24" s="194"/>
      <c r="BBQ24" s="194"/>
      <c r="BBR24" s="194"/>
      <c r="BBS24" s="194"/>
      <c r="BBT24" s="194"/>
      <c r="BBU24" s="194"/>
      <c r="BBV24" s="194"/>
      <c r="BBW24" s="194"/>
      <c r="BBX24" s="194"/>
      <c r="BBY24" s="194"/>
      <c r="BBZ24" s="194"/>
      <c r="BCA24" s="194"/>
      <c r="BCB24" s="194"/>
      <c r="BCC24" s="194"/>
      <c r="BCD24" s="194"/>
      <c r="BCE24" s="194"/>
      <c r="BCF24" s="194"/>
      <c r="BCG24" s="194"/>
      <c r="BCH24" s="194"/>
      <c r="BCI24" s="194"/>
      <c r="BCJ24" s="194"/>
      <c r="BCK24" s="194"/>
      <c r="BCL24" s="194"/>
      <c r="BCM24" s="194"/>
      <c r="BCN24" s="194"/>
      <c r="BCO24" s="194"/>
      <c r="BCP24" s="194"/>
      <c r="BCQ24" s="194"/>
      <c r="BCR24" s="194"/>
      <c r="BCS24" s="194"/>
      <c r="BCT24" s="194"/>
      <c r="BCU24" s="194"/>
      <c r="BCV24" s="194"/>
      <c r="BCW24" s="194"/>
      <c r="BCX24" s="194"/>
      <c r="BCY24" s="194"/>
      <c r="BCZ24" s="194"/>
      <c r="BDA24" s="194"/>
      <c r="BDB24" s="194"/>
      <c r="BDC24" s="194"/>
      <c r="BDD24" s="194"/>
      <c r="BDE24" s="194"/>
      <c r="BDF24" s="194"/>
      <c r="BDG24" s="194"/>
      <c r="BDH24" s="194"/>
      <c r="BDI24" s="194"/>
      <c r="BDJ24" s="194"/>
      <c r="BDK24" s="194"/>
      <c r="BDL24" s="194"/>
      <c r="BDM24" s="194"/>
      <c r="BDN24" s="194"/>
      <c r="BDO24" s="194"/>
      <c r="BDP24" s="194"/>
      <c r="BDQ24" s="194"/>
      <c r="BDR24" s="194"/>
      <c r="BDS24" s="194"/>
      <c r="BDT24" s="194"/>
      <c r="BDU24" s="194"/>
      <c r="BDV24" s="194"/>
      <c r="BDW24" s="194"/>
      <c r="BDX24" s="194"/>
      <c r="BDY24" s="194"/>
      <c r="BDZ24" s="194"/>
      <c r="BEA24" s="194"/>
      <c r="BEB24" s="194"/>
      <c r="BEC24" s="194"/>
      <c r="BED24" s="194"/>
      <c r="BEE24" s="194"/>
      <c r="BEF24" s="194"/>
      <c r="BEG24" s="194"/>
      <c r="BEH24" s="194"/>
      <c r="BEI24" s="194"/>
      <c r="BEJ24" s="194"/>
      <c r="BEK24" s="194"/>
      <c r="BEL24" s="194"/>
      <c r="BEM24" s="194"/>
      <c r="BEN24" s="194"/>
      <c r="BEO24" s="194"/>
      <c r="BEP24" s="194"/>
      <c r="BEQ24" s="194"/>
      <c r="BER24" s="194"/>
      <c r="BES24" s="194"/>
      <c r="BET24" s="194"/>
      <c r="BEU24" s="194"/>
      <c r="BEV24" s="194"/>
      <c r="BEW24" s="194"/>
      <c r="BEX24" s="194"/>
      <c r="BEY24" s="194"/>
      <c r="BEZ24" s="194"/>
      <c r="BFA24" s="194"/>
      <c r="BFB24" s="194"/>
      <c r="BFC24" s="194"/>
      <c r="BFD24" s="194"/>
      <c r="BFE24" s="194"/>
      <c r="BFF24" s="194"/>
      <c r="BFG24" s="194"/>
      <c r="BFH24" s="194"/>
      <c r="BFI24" s="194"/>
      <c r="BFJ24" s="194"/>
      <c r="BFK24" s="194"/>
      <c r="BFL24" s="194"/>
      <c r="BFM24" s="194"/>
      <c r="BFN24" s="194"/>
      <c r="BFO24" s="194"/>
      <c r="BFP24" s="194"/>
      <c r="BFQ24" s="194"/>
      <c r="BFR24" s="194"/>
      <c r="BFS24" s="194"/>
      <c r="BFT24" s="194"/>
      <c r="BFU24" s="194"/>
      <c r="BFV24" s="194"/>
      <c r="BFW24" s="194"/>
      <c r="BFX24" s="194"/>
      <c r="BFY24" s="194"/>
      <c r="BFZ24" s="194"/>
      <c r="BGA24" s="194"/>
      <c r="BGB24" s="194"/>
      <c r="BGC24" s="194"/>
      <c r="BGD24" s="194"/>
      <c r="BGE24" s="194"/>
      <c r="BGF24" s="194"/>
      <c r="BGG24" s="194"/>
      <c r="BGH24" s="194"/>
      <c r="BGI24" s="194"/>
      <c r="BGJ24" s="194"/>
      <c r="BGK24" s="194"/>
      <c r="BGL24" s="194"/>
      <c r="BGM24" s="194"/>
      <c r="BGN24" s="194"/>
      <c r="BGO24" s="194"/>
      <c r="BGP24" s="194"/>
      <c r="BGQ24" s="194"/>
      <c r="BGR24" s="194"/>
      <c r="BGS24" s="194"/>
      <c r="BGT24" s="194"/>
      <c r="BGU24" s="194"/>
      <c r="BGV24" s="194"/>
      <c r="BGW24" s="194"/>
      <c r="BGX24" s="194"/>
      <c r="BGY24" s="194"/>
      <c r="BGZ24" s="194"/>
      <c r="BHA24" s="194"/>
      <c r="BHB24" s="194"/>
      <c r="BHC24" s="194"/>
      <c r="BHD24" s="194"/>
      <c r="BHE24" s="194"/>
      <c r="BHF24" s="194"/>
      <c r="BHG24" s="194"/>
      <c r="BHH24" s="194"/>
      <c r="BHI24" s="194"/>
      <c r="BHJ24" s="194"/>
      <c r="BHK24" s="194"/>
      <c r="BHL24" s="194"/>
      <c r="BHM24" s="194"/>
      <c r="BHN24" s="194"/>
      <c r="BHO24" s="194"/>
      <c r="BHP24" s="194"/>
      <c r="BHQ24" s="194"/>
      <c r="BHR24" s="194"/>
      <c r="BHS24" s="194"/>
      <c r="BHT24" s="194"/>
      <c r="BHU24" s="194"/>
      <c r="BHV24" s="194"/>
      <c r="BHW24" s="194"/>
      <c r="BHX24" s="194"/>
      <c r="BHY24" s="194"/>
      <c r="BHZ24" s="194"/>
      <c r="BIA24" s="194"/>
      <c r="BIB24" s="194"/>
      <c r="BIC24" s="194"/>
      <c r="BID24" s="194"/>
      <c r="BIE24" s="194"/>
      <c r="BIF24" s="194"/>
      <c r="BIG24" s="194"/>
      <c r="BIH24" s="194"/>
      <c r="BII24" s="194"/>
      <c r="BIJ24" s="194"/>
      <c r="BIK24" s="194"/>
      <c r="BIL24" s="194"/>
      <c r="BIM24" s="194"/>
      <c r="BIN24" s="194"/>
      <c r="BIO24" s="194"/>
      <c r="BIP24" s="194"/>
      <c r="BIQ24" s="194"/>
      <c r="BIR24" s="194"/>
      <c r="BIS24" s="194"/>
      <c r="BIT24" s="194"/>
      <c r="BIU24" s="194"/>
      <c r="BIV24" s="194"/>
      <c r="BIW24" s="194"/>
      <c r="BIX24" s="194"/>
      <c r="BIY24" s="194"/>
      <c r="BIZ24" s="194"/>
      <c r="BJA24" s="194"/>
      <c r="BJB24" s="194"/>
      <c r="BJC24" s="194"/>
      <c r="BJD24" s="194"/>
      <c r="BJE24" s="194"/>
      <c r="BJF24" s="194"/>
      <c r="BJG24" s="194"/>
      <c r="BJH24" s="194"/>
      <c r="BJI24" s="194"/>
      <c r="BJJ24" s="194"/>
      <c r="BJK24" s="194"/>
      <c r="BJL24" s="194"/>
      <c r="BJM24" s="194"/>
      <c r="BJN24" s="194"/>
      <c r="BJO24" s="194"/>
      <c r="BJP24" s="194"/>
      <c r="BJQ24" s="194"/>
      <c r="BJR24" s="194"/>
      <c r="BJS24" s="194"/>
      <c r="BJT24" s="194"/>
      <c r="BJU24" s="194"/>
      <c r="BJV24" s="194"/>
      <c r="BJW24" s="194"/>
      <c r="BJX24" s="194"/>
      <c r="BJY24" s="194"/>
      <c r="BJZ24" s="194"/>
      <c r="BKA24" s="194"/>
      <c r="BKB24" s="194"/>
      <c r="BKC24" s="194"/>
      <c r="BKD24" s="194"/>
      <c r="BKE24" s="194"/>
      <c r="BKF24" s="194"/>
      <c r="BKG24" s="194"/>
      <c r="BKH24" s="194"/>
      <c r="BKI24" s="194"/>
      <c r="BKJ24" s="194"/>
      <c r="BKK24" s="194"/>
      <c r="BKL24" s="194"/>
      <c r="BKM24" s="194"/>
      <c r="BKN24" s="194"/>
      <c r="BKO24" s="194"/>
      <c r="BKP24" s="194"/>
      <c r="BKQ24" s="194"/>
      <c r="BKR24" s="194"/>
      <c r="BKS24" s="194"/>
      <c r="BKT24" s="194"/>
      <c r="BKU24" s="194"/>
      <c r="BKV24" s="194"/>
      <c r="BKW24" s="194"/>
      <c r="BKX24" s="194"/>
      <c r="BKY24" s="194"/>
      <c r="BKZ24" s="194"/>
      <c r="BLA24" s="194"/>
      <c r="BLB24" s="194"/>
      <c r="BLC24" s="194"/>
      <c r="BLD24" s="194"/>
      <c r="BLE24" s="194"/>
      <c r="BLF24" s="194"/>
      <c r="BLG24" s="194"/>
      <c r="BLH24" s="194"/>
      <c r="BLI24" s="194"/>
      <c r="BLJ24" s="194"/>
      <c r="BLK24" s="194"/>
      <c r="BLL24" s="194"/>
      <c r="BLM24" s="194"/>
      <c r="BLN24" s="194"/>
      <c r="BLO24" s="194"/>
      <c r="BLP24" s="194"/>
      <c r="BLQ24" s="194"/>
      <c r="BLR24" s="194"/>
      <c r="BLS24" s="194"/>
      <c r="BLT24" s="194"/>
      <c r="BLU24" s="194"/>
      <c r="BLV24" s="194"/>
      <c r="BLW24" s="194"/>
      <c r="BLX24" s="194"/>
      <c r="BLY24" s="194"/>
      <c r="BLZ24" s="194"/>
      <c r="BMA24" s="194"/>
      <c r="BMB24" s="194"/>
      <c r="BMC24" s="194"/>
      <c r="BMD24" s="194"/>
      <c r="BME24" s="194"/>
      <c r="BMF24" s="194"/>
      <c r="BMG24" s="194"/>
      <c r="BMH24" s="194"/>
      <c r="BMI24" s="194"/>
      <c r="BMJ24" s="194"/>
      <c r="BMK24" s="194"/>
      <c r="BML24" s="194"/>
      <c r="BMM24" s="194"/>
      <c r="BMN24" s="194"/>
      <c r="BMO24" s="194"/>
      <c r="BMP24" s="194"/>
      <c r="BMQ24" s="194"/>
      <c r="BMR24" s="194"/>
      <c r="BMS24" s="194"/>
      <c r="BMT24" s="194"/>
      <c r="BMU24" s="194"/>
      <c r="BMV24" s="194"/>
      <c r="BMW24" s="194"/>
      <c r="BMX24" s="194"/>
      <c r="BMY24" s="194"/>
      <c r="BMZ24" s="194"/>
      <c r="BNA24" s="194"/>
      <c r="BNB24" s="194"/>
      <c r="BNC24" s="194"/>
      <c r="BND24" s="194"/>
      <c r="BNE24" s="194"/>
      <c r="BNF24" s="194"/>
      <c r="BNG24" s="194"/>
      <c r="BNH24" s="194"/>
      <c r="BNI24" s="194"/>
      <c r="BNJ24" s="194"/>
      <c r="BNK24" s="194"/>
      <c r="BNL24" s="194"/>
      <c r="BNM24" s="194"/>
      <c r="BNN24" s="194"/>
      <c r="BNO24" s="194"/>
      <c r="BNP24" s="194"/>
      <c r="BNQ24" s="194"/>
      <c r="BNR24" s="194"/>
      <c r="BNS24" s="194"/>
      <c r="BNT24" s="194"/>
      <c r="BNU24" s="194"/>
      <c r="BNV24" s="194"/>
      <c r="BNW24" s="194"/>
      <c r="BNX24" s="194"/>
      <c r="BNY24" s="194"/>
      <c r="BNZ24" s="194"/>
      <c r="BOA24" s="194"/>
      <c r="BOB24" s="194"/>
      <c r="BOC24" s="194"/>
      <c r="BOD24" s="194"/>
      <c r="BOE24" s="194"/>
      <c r="BOF24" s="194"/>
      <c r="BOG24" s="194"/>
      <c r="BOH24" s="194"/>
      <c r="BOI24" s="194"/>
      <c r="BOJ24" s="194"/>
      <c r="BOK24" s="194"/>
      <c r="BOL24" s="194"/>
      <c r="BOM24" s="194"/>
      <c r="BON24" s="194"/>
      <c r="BOO24" s="194"/>
      <c r="BOP24" s="194"/>
      <c r="BOQ24" s="194"/>
      <c r="BOR24" s="194"/>
      <c r="BOS24" s="194"/>
      <c r="BOT24" s="194"/>
      <c r="BOU24" s="194"/>
      <c r="BOV24" s="194"/>
      <c r="BOW24" s="194"/>
      <c r="BOX24" s="194"/>
      <c r="BOY24" s="194"/>
      <c r="BOZ24" s="194"/>
      <c r="BPA24" s="194"/>
      <c r="BPB24" s="194"/>
      <c r="BPC24" s="194"/>
      <c r="BPD24" s="194"/>
      <c r="BPE24" s="194"/>
      <c r="BPF24" s="194"/>
      <c r="BPG24" s="194"/>
      <c r="BPH24" s="194"/>
      <c r="BPI24" s="194"/>
      <c r="BPJ24" s="194"/>
      <c r="BPK24" s="194"/>
      <c r="BPL24" s="194"/>
      <c r="BPM24" s="194"/>
      <c r="BPN24" s="194"/>
      <c r="BPO24" s="194"/>
      <c r="BPP24" s="194"/>
      <c r="BPQ24" s="194"/>
      <c r="BPR24" s="194"/>
      <c r="BPS24" s="194"/>
      <c r="BPT24" s="194"/>
      <c r="BPU24" s="194"/>
      <c r="BPV24" s="194"/>
      <c r="BPW24" s="194"/>
      <c r="BPX24" s="194"/>
      <c r="BPY24" s="194"/>
      <c r="BPZ24" s="194"/>
      <c r="BQA24" s="194"/>
      <c r="BQB24" s="194"/>
      <c r="BQC24" s="194"/>
      <c r="BQD24" s="194"/>
      <c r="BQE24" s="194"/>
      <c r="BQF24" s="194"/>
      <c r="BQG24" s="194"/>
      <c r="BQH24" s="194"/>
      <c r="BQI24" s="194"/>
      <c r="BQJ24" s="194"/>
      <c r="BQK24" s="194"/>
      <c r="BQL24" s="194"/>
      <c r="BQM24" s="194"/>
      <c r="BQN24" s="194"/>
      <c r="BQO24" s="194"/>
      <c r="BQP24" s="194"/>
      <c r="BQQ24" s="194"/>
      <c r="BQR24" s="194"/>
      <c r="BQS24" s="194"/>
      <c r="BQT24" s="194"/>
      <c r="BQU24" s="194"/>
      <c r="BQV24" s="194"/>
      <c r="BQW24" s="194"/>
      <c r="BQX24" s="194"/>
      <c r="BQY24" s="194"/>
      <c r="BQZ24" s="194"/>
      <c r="BRA24" s="194"/>
      <c r="BRB24" s="194"/>
      <c r="BRC24" s="194"/>
      <c r="BRD24" s="194"/>
      <c r="BRE24" s="194"/>
      <c r="BRF24" s="194"/>
      <c r="BRG24" s="194"/>
      <c r="BRH24" s="194"/>
      <c r="BRI24" s="194"/>
      <c r="BRJ24" s="194"/>
      <c r="BRK24" s="194"/>
      <c r="BRL24" s="194"/>
      <c r="BRM24" s="194"/>
      <c r="BRN24" s="194"/>
      <c r="BRO24" s="194"/>
      <c r="BRP24" s="194"/>
      <c r="BRQ24" s="194"/>
      <c r="BRR24" s="194"/>
      <c r="BRS24" s="194"/>
      <c r="BRT24" s="194"/>
      <c r="BRU24" s="194"/>
      <c r="BRV24" s="194"/>
      <c r="BRW24" s="194"/>
      <c r="BRX24" s="194"/>
      <c r="BRY24" s="194"/>
      <c r="BRZ24" s="194"/>
      <c r="BSA24" s="194"/>
      <c r="BSB24" s="194"/>
      <c r="BSC24" s="194"/>
      <c r="BSD24" s="194"/>
      <c r="BSE24" s="194"/>
      <c r="BSF24" s="194"/>
      <c r="BSG24" s="194"/>
      <c r="BSH24" s="194"/>
      <c r="BSI24" s="194"/>
      <c r="BSJ24" s="194"/>
      <c r="BSK24" s="194"/>
      <c r="BSL24" s="194"/>
      <c r="BSM24" s="194"/>
      <c r="BSN24" s="194"/>
      <c r="BSO24" s="194"/>
      <c r="BSP24" s="194"/>
      <c r="BSQ24" s="194"/>
      <c r="BSR24" s="194"/>
      <c r="BSS24" s="194"/>
      <c r="BST24" s="194"/>
      <c r="BSU24" s="194"/>
      <c r="BSV24" s="194"/>
      <c r="BSW24" s="194"/>
      <c r="BSX24" s="194"/>
      <c r="BSY24" s="194"/>
      <c r="BSZ24" s="194"/>
      <c r="BTA24" s="194"/>
      <c r="BTB24" s="194"/>
      <c r="BTC24" s="194"/>
      <c r="BTD24" s="194"/>
      <c r="BTE24" s="194"/>
      <c r="BTF24" s="194"/>
      <c r="BTG24" s="194"/>
      <c r="BTH24" s="194"/>
      <c r="BTI24" s="194"/>
      <c r="BTJ24" s="194"/>
      <c r="BTK24" s="194"/>
      <c r="BTL24" s="194"/>
      <c r="BTM24" s="194"/>
      <c r="BTN24" s="194"/>
      <c r="BTO24" s="194"/>
      <c r="BTP24" s="194"/>
      <c r="BTQ24" s="194"/>
      <c r="BTR24" s="194"/>
      <c r="BTS24" s="194"/>
      <c r="BTT24" s="194"/>
      <c r="BTU24" s="194"/>
      <c r="BTV24" s="194"/>
      <c r="BTW24" s="194"/>
      <c r="BTX24" s="194"/>
      <c r="BTY24" s="194"/>
      <c r="BTZ24" s="194"/>
      <c r="BUA24" s="194"/>
      <c r="BUB24" s="194"/>
      <c r="BUC24" s="194"/>
      <c r="BUD24" s="194"/>
      <c r="BUE24" s="194"/>
      <c r="BUF24" s="194"/>
      <c r="BUG24" s="194"/>
      <c r="BUH24" s="194"/>
      <c r="BUI24" s="194"/>
      <c r="BUJ24" s="194"/>
      <c r="BUK24" s="194"/>
      <c r="BUL24" s="194"/>
      <c r="BUM24" s="194"/>
      <c r="BUN24" s="194"/>
      <c r="BUO24" s="194"/>
      <c r="BUP24" s="194"/>
      <c r="BUQ24" s="194"/>
      <c r="BUR24" s="194"/>
      <c r="BUS24" s="194"/>
      <c r="BUT24" s="194"/>
      <c r="BUU24" s="194"/>
      <c r="BUV24" s="194"/>
      <c r="BUW24" s="194"/>
      <c r="BUX24" s="194"/>
      <c r="BUY24" s="194"/>
      <c r="BUZ24" s="194"/>
      <c r="BVA24" s="194"/>
      <c r="BVB24" s="194"/>
      <c r="BVC24" s="194"/>
      <c r="BVD24" s="194"/>
      <c r="BVE24" s="194"/>
      <c r="BVF24" s="194"/>
      <c r="BVG24" s="194"/>
      <c r="BVH24" s="194"/>
      <c r="BVI24" s="194"/>
      <c r="BVJ24" s="194"/>
      <c r="BVK24" s="194"/>
      <c r="BVL24" s="194"/>
      <c r="BVM24" s="194"/>
      <c r="BVN24" s="194"/>
      <c r="BVO24" s="194"/>
      <c r="BVP24" s="194"/>
      <c r="BVQ24" s="194"/>
      <c r="BVR24" s="194"/>
      <c r="BVS24" s="194"/>
      <c r="BVT24" s="194"/>
      <c r="BVU24" s="194"/>
      <c r="BVV24" s="194"/>
      <c r="BVW24" s="194"/>
      <c r="BVX24" s="194"/>
      <c r="BVY24" s="194"/>
      <c r="BVZ24" s="194"/>
      <c r="BWA24" s="194"/>
      <c r="BWB24" s="194"/>
      <c r="BWC24" s="194"/>
      <c r="BWD24" s="194"/>
      <c r="BWE24" s="194"/>
      <c r="BWF24" s="194"/>
      <c r="BWG24" s="194"/>
      <c r="BWH24" s="194"/>
      <c r="BWI24" s="194"/>
      <c r="BWJ24" s="194"/>
      <c r="BWK24" s="194"/>
      <c r="BWL24" s="194"/>
      <c r="BWM24" s="194"/>
      <c r="BWN24" s="194"/>
      <c r="BWO24" s="194"/>
      <c r="BWP24" s="194"/>
      <c r="BWQ24" s="194"/>
      <c r="BWR24" s="194"/>
      <c r="BWS24" s="194"/>
      <c r="BWT24" s="194"/>
      <c r="BWU24" s="194"/>
      <c r="BWV24" s="194"/>
      <c r="BWW24" s="194"/>
      <c r="BWX24" s="194"/>
      <c r="BWY24" s="194"/>
      <c r="BWZ24" s="194"/>
      <c r="BXA24" s="194"/>
      <c r="BXB24" s="194"/>
      <c r="BXC24" s="194"/>
      <c r="BXD24" s="194"/>
      <c r="BXE24" s="194"/>
      <c r="BXF24" s="194"/>
      <c r="BXG24" s="194"/>
      <c r="BXH24" s="194"/>
      <c r="BXI24" s="194"/>
      <c r="BXJ24" s="194"/>
      <c r="BXK24" s="194"/>
      <c r="BXL24" s="194"/>
      <c r="BXM24" s="194"/>
      <c r="BXN24" s="194"/>
      <c r="BXO24" s="194"/>
      <c r="BXP24" s="194"/>
      <c r="BXQ24" s="194"/>
      <c r="BXR24" s="194"/>
      <c r="BXS24" s="194"/>
      <c r="BXT24" s="194"/>
      <c r="BXU24" s="194"/>
      <c r="BXV24" s="194"/>
      <c r="BXW24" s="194"/>
      <c r="BXX24" s="194"/>
      <c r="BXY24" s="194"/>
      <c r="BXZ24" s="194"/>
      <c r="BYA24" s="194"/>
      <c r="BYB24" s="194"/>
      <c r="BYC24" s="194"/>
      <c r="BYD24" s="194"/>
      <c r="BYE24" s="194"/>
      <c r="BYF24" s="194"/>
      <c r="BYG24" s="194"/>
      <c r="BYH24" s="194"/>
      <c r="BYI24" s="194"/>
      <c r="BYJ24" s="194"/>
      <c r="BYK24" s="194"/>
      <c r="BYL24" s="194"/>
      <c r="BYM24" s="194"/>
      <c r="BYN24" s="194"/>
      <c r="BYO24" s="194"/>
      <c r="BYP24" s="194"/>
      <c r="BYQ24" s="194"/>
      <c r="BYR24" s="194"/>
      <c r="BYS24" s="194"/>
      <c r="BYT24" s="194"/>
      <c r="BYU24" s="194"/>
      <c r="BYV24" s="194"/>
      <c r="BYW24" s="194"/>
      <c r="BYX24" s="194"/>
      <c r="BYY24" s="194"/>
      <c r="BYZ24" s="194"/>
      <c r="BZA24" s="194"/>
      <c r="BZB24" s="194"/>
      <c r="BZC24" s="194"/>
      <c r="BZD24" s="194"/>
      <c r="BZE24" s="194"/>
      <c r="BZF24" s="194"/>
      <c r="BZG24" s="194"/>
      <c r="BZH24" s="194"/>
      <c r="BZI24" s="194"/>
      <c r="BZJ24" s="194"/>
      <c r="BZK24" s="194"/>
      <c r="BZL24" s="194"/>
      <c r="BZM24" s="194"/>
      <c r="BZN24" s="194"/>
      <c r="BZO24" s="194"/>
      <c r="BZP24" s="194"/>
      <c r="BZQ24" s="194"/>
      <c r="BZR24" s="194"/>
      <c r="BZS24" s="194"/>
      <c r="BZT24" s="194"/>
      <c r="BZU24" s="194"/>
      <c r="BZV24" s="194"/>
      <c r="BZW24" s="194"/>
      <c r="BZX24" s="194"/>
      <c r="BZY24" s="194"/>
      <c r="BZZ24" s="194"/>
      <c r="CAA24" s="194"/>
      <c r="CAB24" s="194"/>
      <c r="CAC24" s="194"/>
      <c r="CAD24" s="194"/>
      <c r="CAE24" s="194"/>
      <c r="CAF24" s="194"/>
      <c r="CAG24" s="194"/>
      <c r="CAH24" s="194"/>
      <c r="CAI24" s="194"/>
      <c r="CAJ24" s="194"/>
      <c r="CAK24" s="194"/>
      <c r="CAL24" s="194"/>
      <c r="CAM24" s="194"/>
      <c r="CAN24" s="194"/>
      <c r="CAO24" s="194"/>
      <c r="CAP24" s="194"/>
      <c r="CAQ24" s="194"/>
      <c r="CAR24" s="194"/>
      <c r="CAS24" s="194"/>
      <c r="CAT24" s="194"/>
      <c r="CAU24" s="194"/>
      <c r="CAV24" s="194"/>
      <c r="CAW24" s="194"/>
      <c r="CAX24" s="194"/>
      <c r="CAY24" s="194"/>
      <c r="CAZ24" s="194"/>
      <c r="CBA24" s="194"/>
      <c r="CBB24" s="194"/>
      <c r="CBC24" s="194"/>
      <c r="CBD24" s="194"/>
      <c r="CBE24" s="194"/>
      <c r="CBF24" s="194"/>
      <c r="CBG24" s="194"/>
      <c r="CBH24" s="194"/>
      <c r="CBI24" s="194"/>
      <c r="CBJ24" s="194"/>
      <c r="CBK24" s="194"/>
      <c r="CBL24" s="194"/>
      <c r="CBM24" s="194"/>
      <c r="CBN24" s="194"/>
      <c r="CBO24" s="194"/>
      <c r="CBP24" s="194"/>
      <c r="CBQ24" s="194"/>
      <c r="CBR24" s="194"/>
      <c r="CBS24" s="194"/>
      <c r="CBT24" s="194"/>
      <c r="CBU24" s="194"/>
      <c r="CBV24" s="194"/>
      <c r="CBW24" s="194"/>
      <c r="CBX24" s="194"/>
      <c r="CBY24" s="194"/>
      <c r="CBZ24" s="194"/>
      <c r="CCA24" s="194"/>
      <c r="CCB24" s="194"/>
      <c r="CCC24" s="194"/>
      <c r="CCD24" s="194"/>
      <c r="CCE24" s="194"/>
      <c r="CCF24" s="194"/>
      <c r="CCG24" s="194"/>
      <c r="CCH24" s="194"/>
      <c r="CCI24" s="194"/>
      <c r="CCJ24" s="194"/>
      <c r="CCK24" s="194"/>
      <c r="CCL24" s="194"/>
      <c r="CCM24" s="194"/>
      <c r="CCN24" s="194"/>
      <c r="CCO24" s="194"/>
      <c r="CCP24" s="194"/>
      <c r="CCQ24" s="194"/>
      <c r="CCR24" s="194"/>
      <c r="CCS24" s="194"/>
      <c r="CCT24" s="194"/>
      <c r="CCU24" s="194"/>
      <c r="CCV24" s="194"/>
      <c r="CCW24" s="194"/>
      <c r="CCX24" s="194"/>
      <c r="CCY24" s="194"/>
      <c r="CCZ24" s="194"/>
      <c r="CDA24" s="194"/>
      <c r="CDB24" s="194"/>
      <c r="CDC24" s="194"/>
      <c r="CDD24" s="194"/>
      <c r="CDE24" s="194"/>
      <c r="CDF24" s="194"/>
      <c r="CDG24" s="194"/>
      <c r="CDH24" s="194"/>
      <c r="CDI24" s="194"/>
      <c r="CDJ24" s="194"/>
      <c r="CDK24" s="194"/>
      <c r="CDL24" s="194"/>
      <c r="CDM24" s="194"/>
      <c r="CDN24" s="194"/>
      <c r="CDO24" s="194"/>
      <c r="CDP24" s="194"/>
      <c r="CDQ24" s="194"/>
      <c r="CDR24" s="194"/>
      <c r="CDS24" s="194"/>
      <c r="CDT24" s="194"/>
      <c r="CDU24" s="194"/>
      <c r="CDV24" s="194"/>
      <c r="CDW24" s="194"/>
      <c r="CDX24" s="194"/>
      <c r="CDY24" s="194"/>
      <c r="CDZ24" s="194"/>
      <c r="CEA24" s="194"/>
      <c r="CEB24" s="194"/>
      <c r="CEC24" s="194"/>
      <c r="CED24" s="194"/>
      <c r="CEE24" s="194"/>
      <c r="CEF24" s="194"/>
      <c r="CEG24" s="194"/>
      <c r="CEH24" s="194"/>
      <c r="CEI24" s="194"/>
      <c r="CEJ24" s="194"/>
      <c r="CEK24" s="194"/>
      <c r="CEL24" s="194"/>
      <c r="CEM24" s="194"/>
      <c r="CEN24" s="194"/>
      <c r="CEO24" s="194"/>
      <c r="CEP24" s="194"/>
      <c r="CEQ24" s="194"/>
      <c r="CER24" s="194"/>
      <c r="CES24" s="194"/>
      <c r="CET24" s="194"/>
      <c r="CEU24" s="194"/>
      <c r="CEV24" s="194"/>
      <c r="CEW24" s="194"/>
      <c r="CEX24" s="194"/>
      <c r="CEY24" s="194"/>
      <c r="CEZ24" s="194"/>
      <c r="CFA24" s="194"/>
      <c r="CFB24" s="194"/>
      <c r="CFC24" s="194"/>
      <c r="CFD24" s="194"/>
      <c r="CFE24" s="194"/>
      <c r="CFF24" s="194"/>
      <c r="CFG24" s="194"/>
      <c r="CFH24" s="194"/>
      <c r="CFI24" s="194"/>
      <c r="CFJ24" s="194"/>
      <c r="CFK24" s="194"/>
      <c r="CFL24" s="194"/>
      <c r="CFM24" s="194"/>
      <c r="CFN24" s="194"/>
      <c r="CFO24" s="194"/>
      <c r="CFP24" s="194"/>
      <c r="CFQ24" s="194"/>
      <c r="CFR24" s="194"/>
      <c r="CFS24" s="194"/>
      <c r="CFT24" s="194"/>
      <c r="CFU24" s="194"/>
      <c r="CFV24" s="194"/>
      <c r="CFW24" s="194"/>
      <c r="CFX24" s="194"/>
      <c r="CFY24" s="194"/>
      <c r="CFZ24" s="194"/>
      <c r="CGA24" s="194"/>
      <c r="CGB24" s="194"/>
      <c r="CGC24" s="194"/>
      <c r="CGD24" s="194"/>
      <c r="CGE24" s="194"/>
      <c r="CGF24" s="194"/>
      <c r="CGG24" s="194"/>
      <c r="CGH24" s="194"/>
      <c r="CGI24" s="194"/>
      <c r="CGJ24" s="194"/>
      <c r="CGK24" s="194"/>
      <c r="CGL24" s="194"/>
      <c r="CGM24" s="194"/>
      <c r="CGN24" s="194"/>
      <c r="CGO24" s="194"/>
      <c r="CGP24" s="194"/>
      <c r="CGQ24" s="194"/>
      <c r="CGR24" s="194"/>
      <c r="CGS24" s="194"/>
      <c r="CGT24" s="194"/>
      <c r="CGU24" s="194"/>
      <c r="CGV24" s="194"/>
      <c r="CGW24" s="194"/>
      <c r="CGX24" s="194"/>
      <c r="CGY24" s="194"/>
      <c r="CGZ24" s="194"/>
      <c r="CHA24" s="194"/>
      <c r="CHB24" s="194"/>
      <c r="CHC24" s="194"/>
      <c r="CHD24" s="194"/>
      <c r="CHE24" s="194"/>
      <c r="CHF24" s="194"/>
      <c r="CHG24" s="194"/>
      <c r="CHH24" s="194"/>
      <c r="CHI24" s="194"/>
      <c r="CHJ24" s="194"/>
      <c r="CHK24" s="194"/>
      <c r="CHL24" s="194"/>
      <c r="CHM24" s="194"/>
      <c r="CHN24" s="194"/>
      <c r="CHO24" s="194"/>
      <c r="CHP24" s="194"/>
      <c r="CHQ24" s="194"/>
      <c r="CHR24" s="194"/>
      <c r="CHS24" s="194"/>
      <c r="CHT24" s="194"/>
      <c r="CHU24" s="194"/>
      <c r="CHV24" s="194"/>
      <c r="CHW24" s="194"/>
      <c r="CHX24" s="194"/>
      <c r="CHY24" s="194"/>
      <c r="CHZ24" s="194"/>
      <c r="CIA24" s="194"/>
      <c r="CIB24" s="194"/>
      <c r="CIC24" s="194"/>
      <c r="CID24" s="194"/>
      <c r="CIE24" s="194"/>
      <c r="CIF24" s="194"/>
      <c r="CIG24" s="194"/>
      <c r="CIH24" s="194"/>
      <c r="CII24" s="194"/>
      <c r="CIJ24" s="194"/>
      <c r="CIK24" s="194"/>
      <c r="CIL24" s="194"/>
      <c r="CIM24" s="194"/>
      <c r="CIN24" s="194"/>
      <c r="CIO24" s="194"/>
      <c r="CIP24" s="194"/>
      <c r="CIQ24" s="194"/>
      <c r="CIR24" s="194"/>
      <c r="CIS24" s="194"/>
      <c r="CIT24" s="194"/>
      <c r="CIU24" s="194"/>
      <c r="CIV24" s="194"/>
      <c r="CIW24" s="194"/>
      <c r="CIX24" s="194"/>
      <c r="CIY24" s="194"/>
      <c r="CIZ24" s="194"/>
      <c r="CJA24" s="194"/>
      <c r="CJB24" s="194"/>
      <c r="CJC24" s="194"/>
      <c r="CJD24" s="194"/>
      <c r="CJE24" s="194"/>
      <c r="CJF24" s="194"/>
      <c r="CJG24" s="194"/>
      <c r="CJH24" s="194"/>
      <c r="CJI24" s="194"/>
      <c r="CJJ24" s="194"/>
      <c r="CJK24" s="194"/>
      <c r="CJL24" s="194"/>
      <c r="CJM24" s="194"/>
      <c r="CJN24" s="194"/>
      <c r="CJO24" s="194"/>
      <c r="CJP24" s="194"/>
      <c r="CJQ24" s="194"/>
      <c r="CJR24" s="194"/>
      <c r="CJS24" s="194"/>
      <c r="CJT24" s="194"/>
      <c r="CJU24" s="194"/>
      <c r="CJV24" s="194"/>
      <c r="CJW24" s="194"/>
      <c r="CJX24" s="194"/>
      <c r="CJY24" s="194"/>
      <c r="CJZ24" s="194"/>
      <c r="CKA24" s="194"/>
      <c r="CKB24" s="194"/>
      <c r="CKC24" s="194"/>
      <c r="CKD24" s="194"/>
      <c r="CKE24" s="194"/>
      <c r="CKF24" s="194"/>
      <c r="CKG24" s="194"/>
      <c r="CKH24" s="194"/>
      <c r="CKI24" s="194"/>
      <c r="CKJ24" s="194"/>
      <c r="CKK24" s="194"/>
      <c r="CKL24" s="194"/>
      <c r="CKM24" s="194"/>
      <c r="CKN24" s="194"/>
      <c r="CKO24" s="194"/>
      <c r="CKP24" s="194"/>
      <c r="CKQ24" s="194"/>
      <c r="CKR24" s="194"/>
      <c r="CKS24" s="194"/>
      <c r="CKT24" s="194"/>
      <c r="CKU24" s="194"/>
      <c r="CKV24" s="194"/>
      <c r="CKW24" s="194"/>
      <c r="CKX24" s="194"/>
      <c r="CKY24" s="194"/>
      <c r="CKZ24" s="194"/>
      <c r="CLA24" s="194"/>
      <c r="CLB24" s="194"/>
      <c r="CLC24" s="194"/>
      <c r="CLD24" s="194"/>
      <c r="CLE24" s="194"/>
      <c r="CLF24" s="194"/>
      <c r="CLG24" s="194"/>
      <c r="CLH24" s="194"/>
      <c r="CLI24" s="194"/>
      <c r="CLJ24" s="194"/>
      <c r="CLK24" s="194"/>
      <c r="CLL24" s="194"/>
      <c r="CLM24" s="194"/>
      <c r="CLN24" s="194"/>
      <c r="CLO24" s="194"/>
      <c r="CLP24" s="194"/>
      <c r="CLQ24" s="194"/>
      <c r="CLR24" s="194"/>
      <c r="CLS24" s="194"/>
      <c r="CLT24" s="194"/>
      <c r="CLU24" s="194"/>
      <c r="CLV24" s="194"/>
      <c r="CLW24" s="194"/>
      <c r="CLX24" s="194"/>
      <c r="CLY24" s="194"/>
      <c r="CLZ24" s="194"/>
      <c r="CMA24" s="194"/>
      <c r="CMB24" s="194"/>
      <c r="CMC24" s="194"/>
      <c r="CMD24" s="194"/>
      <c r="CME24" s="194"/>
      <c r="CMF24" s="194"/>
      <c r="CMG24" s="194"/>
      <c r="CMH24" s="194"/>
      <c r="CMI24" s="194"/>
      <c r="CMJ24" s="194"/>
      <c r="CMK24" s="194"/>
      <c r="CML24" s="194"/>
      <c r="CMM24" s="194"/>
      <c r="CMN24" s="194"/>
      <c r="CMO24" s="194"/>
      <c r="CMP24" s="194"/>
      <c r="CMQ24" s="194"/>
      <c r="CMR24" s="194"/>
      <c r="CMS24" s="194"/>
      <c r="CMT24" s="194"/>
      <c r="CMU24" s="194"/>
      <c r="CMV24" s="194"/>
      <c r="CMW24" s="194"/>
      <c r="CMX24" s="194"/>
      <c r="CMY24" s="194"/>
      <c r="CMZ24" s="194"/>
      <c r="CNA24" s="194"/>
      <c r="CNB24" s="194"/>
      <c r="CNC24" s="194"/>
      <c r="CND24" s="194"/>
      <c r="CNE24" s="194"/>
      <c r="CNF24" s="194"/>
      <c r="CNG24" s="194"/>
      <c r="CNH24" s="194"/>
      <c r="CNI24" s="194"/>
      <c r="CNJ24" s="194"/>
      <c r="CNK24" s="194"/>
      <c r="CNL24" s="194"/>
      <c r="CNM24" s="194"/>
      <c r="CNN24" s="194"/>
      <c r="CNO24" s="194"/>
      <c r="CNP24" s="194"/>
      <c r="CNQ24" s="194"/>
      <c r="CNR24" s="194"/>
      <c r="CNS24" s="194"/>
      <c r="CNT24" s="194"/>
      <c r="CNU24" s="194"/>
      <c r="CNV24" s="194"/>
      <c r="CNW24" s="194"/>
      <c r="CNX24" s="194"/>
      <c r="CNY24" s="194"/>
      <c r="CNZ24" s="194"/>
      <c r="COA24" s="194"/>
      <c r="COB24" s="194"/>
      <c r="COC24" s="194"/>
      <c r="COD24" s="194"/>
      <c r="COE24" s="194"/>
      <c r="COF24" s="194"/>
      <c r="COG24" s="194"/>
      <c r="COH24" s="194"/>
      <c r="COI24" s="194"/>
      <c r="COJ24" s="194"/>
      <c r="COK24" s="194"/>
      <c r="COL24" s="194"/>
      <c r="COM24" s="194"/>
      <c r="CON24" s="194"/>
      <c r="COO24" s="194"/>
      <c r="COP24" s="194"/>
      <c r="COQ24" s="194"/>
      <c r="COR24" s="194"/>
      <c r="COS24" s="194"/>
      <c r="COT24" s="194"/>
      <c r="COU24" s="194"/>
      <c r="COV24" s="194"/>
      <c r="COW24" s="194"/>
      <c r="COX24" s="194"/>
      <c r="COY24" s="194"/>
      <c r="COZ24" s="194"/>
      <c r="CPA24" s="194"/>
      <c r="CPB24" s="194"/>
      <c r="CPC24" s="194"/>
      <c r="CPD24" s="194"/>
      <c r="CPE24" s="194"/>
      <c r="CPF24" s="194"/>
      <c r="CPG24" s="194"/>
      <c r="CPH24" s="194"/>
      <c r="CPI24" s="194"/>
      <c r="CPJ24" s="194"/>
      <c r="CPK24" s="194"/>
      <c r="CPL24" s="194"/>
      <c r="CPM24" s="194"/>
      <c r="CPN24" s="194"/>
      <c r="CPO24" s="194"/>
      <c r="CPP24" s="194"/>
      <c r="CPQ24" s="194"/>
      <c r="CPR24" s="194"/>
      <c r="CPS24" s="194"/>
      <c r="CPT24" s="194"/>
      <c r="CPU24" s="194"/>
      <c r="CPV24" s="194"/>
      <c r="CPW24" s="194"/>
      <c r="CPX24" s="194"/>
      <c r="CPY24" s="194"/>
      <c r="CPZ24" s="194"/>
      <c r="CQA24" s="194"/>
      <c r="CQB24" s="194"/>
      <c r="CQC24" s="194"/>
      <c r="CQD24" s="194"/>
      <c r="CQE24" s="194"/>
      <c r="CQF24" s="194"/>
      <c r="CQG24" s="194"/>
      <c r="CQH24" s="194"/>
      <c r="CQI24" s="194"/>
      <c r="CQJ24" s="194"/>
      <c r="CQK24" s="194"/>
      <c r="CQL24" s="194"/>
      <c r="CQM24" s="194"/>
      <c r="CQN24" s="194"/>
      <c r="CQO24" s="194"/>
      <c r="CQP24" s="194"/>
      <c r="CQQ24" s="194"/>
      <c r="CQR24" s="194"/>
      <c r="CQS24" s="194"/>
      <c r="CQT24" s="194"/>
      <c r="CQU24" s="194"/>
      <c r="CQV24" s="194"/>
      <c r="CQW24" s="194"/>
      <c r="CQX24" s="194"/>
      <c r="CQY24" s="194"/>
      <c r="CQZ24" s="194"/>
      <c r="CRA24" s="194"/>
      <c r="CRB24" s="194"/>
      <c r="CRC24" s="194"/>
      <c r="CRD24" s="194"/>
      <c r="CRE24" s="194"/>
      <c r="CRF24" s="194"/>
      <c r="CRG24" s="194"/>
      <c r="CRH24" s="194"/>
      <c r="CRI24" s="194"/>
      <c r="CRJ24" s="194"/>
      <c r="CRK24" s="194"/>
      <c r="CRL24" s="194"/>
      <c r="CRM24" s="194"/>
      <c r="CRN24" s="194"/>
      <c r="CRO24" s="194"/>
      <c r="CRP24" s="194"/>
      <c r="CRQ24" s="194"/>
      <c r="CRR24" s="194"/>
      <c r="CRS24" s="194"/>
      <c r="CRT24" s="194"/>
      <c r="CRU24" s="194"/>
      <c r="CRV24" s="194"/>
      <c r="CRW24" s="194"/>
      <c r="CRX24" s="194"/>
      <c r="CRY24" s="194"/>
      <c r="CRZ24" s="194"/>
      <c r="CSA24" s="194"/>
      <c r="CSB24" s="194"/>
      <c r="CSC24" s="194"/>
      <c r="CSD24" s="194"/>
      <c r="CSE24" s="194"/>
      <c r="CSF24" s="194"/>
      <c r="CSG24" s="194"/>
      <c r="CSH24" s="194"/>
      <c r="CSI24" s="194"/>
      <c r="CSJ24" s="194"/>
      <c r="CSK24" s="194"/>
      <c r="CSL24" s="194"/>
      <c r="CSM24" s="194"/>
      <c r="CSN24" s="194"/>
      <c r="CSO24" s="194"/>
      <c r="CSP24" s="194"/>
      <c r="CSQ24" s="194"/>
      <c r="CSR24" s="194"/>
      <c r="CSS24" s="194"/>
      <c r="CST24" s="194"/>
      <c r="CSU24" s="194"/>
      <c r="CSV24" s="194"/>
      <c r="CSW24" s="194"/>
      <c r="CSX24" s="194"/>
      <c r="CSY24" s="194"/>
      <c r="CSZ24" s="194"/>
      <c r="CTA24" s="194"/>
      <c r="CTB24" s="194"/>
      <c r="CTC24" s="194"/>
      <c r="CTD24" s="194"/>
      <c r="CTE24" s="194"/>
      <c r="CTF24" s="194"/>
      <c r="CTG24" s="194"/>
      <c r="CTH24" s="194"/>
      <c r="CTI24" s="194"/>
      <c r="CTJ24" s="194"/>
      <c r="CTK24" s="194"/>
      <c r="CTL24" s="194"/>
      <c r="CTM24" s="194"/>
      <c r="CTN24" s="194"/>
      <c r="CTO24" s="194"/>
      <c r="CTP24" s="194"/>
      <c r="CTQ24" s="194"/>
      <c r="CTR24" s="194"/>
      <c r="CTS24" s="194"/>
      <c r="CTT24" s="194"/>
      <c r="CTU24" s="194"/>
      <c r="CTV24" s="194"/>
      <c r="CTW24" s="194"/>
      <c r="CTX24" s="194"/>
      <c r="CTY24" s="194"/>
      <c r="CTZ24" s="194"/>
      <c r="CUA24" s="194"/>
      <c r="CUB24" s="194"/>
      <c r="CUC24" s="194"/>
      <c r="CUD24" s="194"/>
      <c r="CUE24" s="194"/>
      <c r="CUF24" s="194"/>
      <c r="CUG24" s="194"/>
      <c r="CUH24" s="194"/>
      <c r="CUI24" s="194"/>
      <c r="CUJ24" s="194"/>
      <c r="CUK24" s="194"/>
      <c r="CUL24" s="194"/>
      <c r="CUM24" s="194"/>
      <c r="CUN24" s="194"/>
      <c r="CUO24" s="194"/>
      <c r="CUP24" s="194"/>
      <c r="CUQ24" s="194"/>
      <c r="CUR24" s="194"/>
      <c r="CUS24" s="194"/>
      <c r="CUT24" s="194"/>
      <c r="CUU24" s="194"/>
      <c r="CUV24" s="194"/>
      <c r="CUW24" s="194"/>
      <c r="CUX24" s="194"/>
      <c r="CUY24" s="194"/>
      <c r="CUZ24" s="194"/>
      <c r="CVA24" s="194"/>
      <c r="CVB24" s="194"/>
      <c r="CVC24" s="194"/>
      <c r="CVD24" s="194"/>
      <c r="CVE24" s="194"/>
      <c r="CVF24" s="194"/>
      <c r="CVG24" s="194"/>
      <c r="CVH24" s="194"/>
      <c r="CVI24" s="194"/>
      <c r="CVJ24" s="194"/>
      <c r="CVK24" s="194"/>
      <c r="CVL24" s="194"/>
      <c r="CVM24" s="194"/>
      <c r="CVN24" s="194"/>
      <c r="CVO24" s="194"/>
      <c r="CVP24" s="194"/>
      <c r="CVQ24" s="194"/>
      <c r="CVR24" s="194"/>
      <c r="CVS24" s="194"/>
      <c r="CVT24" s="194"/>
      <c r="CVU24" s="194"/>
      <c r="CVV24" s="194"/>
      <c r="CVW24" s="194"/>
      <c r="CVX24" s="194"/>
      <c r="CVY24" s="194"/>
      <c r="CVZ24" s="194"/>
      <c r="CWA24" s="194"/>
      <c r="CWB24" s="194"/>
      <c r="CWC24" s="194"/>
      <c r="CWD24" s="194"/>
      <c r="CWE24" s="194"/>
      <c r="CWF24" s="194"/>
      <c r="CWG24" s="194"/>
      <c r="CWH24" s="194"/>
      <c r="CWI24" s="194"/>
      <c r="CWJ24" s="194"/>
      <c r="CWK24" s="194"/>
      <c r="CWL24" s="194"/>
      <c r="CWM24" s="194"/>
      <c r="CWN24" s="194"/>
      <c r="CWO24" s="194"/>
      <c r="CWP24" s="194"/>
      <c r="CWQ24" s="194"/>
      <c r="CWR24" s="194"/>
      <c r="CWS24" s="194"/>
      <c r="CWT24" s="194"/>
      <c r="CWU24" s="194"/>
      <c r="CWV24" s="194"/>
      <c r="CWW24" s="194"/>
      <c r="CWX24" s="194"/>
      <c r="CWY24" s="194"/>
      <c r="CWZ24" s="194"/>
      <c r="CXA24" s="194"/>
      <c r="CXB24" s="194"/>
      <c r="CXC24" s="194"/>
      <c r="CXD24" s="194"/>
      <c r="CXE24" s="194"/>
      <c r="CXF24" s="194"/>
      <c r="CXG24" s="194"/>
      <c r="CXH24" s="194"/>
      <c r="CXI24" s="194"/>
      <c r="CXJ24" s="194"/>
      <c r="CXK24" s="194"/>
      <c r="CXL24" s="194"/>
      <c r="CXM24" s="194"/>
      <c r="CXN24" s="194"/>
      <c r="CXO24" s="194"/>
      <c r="CXP24" s="194"/>
      <c r="CXQ24" s="194"/>
      <c r="CXR24" s="194"/>
      <c r="CXS24" s="194"/>
      <c r="CXT24" s="194"/>
      <c r="CXU24" s="194"/>
      <c r="CXV24" s="194"/>
      <c r="CXW24" s="194"/>
      <c r="CXX24" s="194"/>
      <c r="CXY24" s="194"/>
      <c r="CXZ24" s="194"/>
      <c r="CYA24" s="194"/>
      <c r="CYB24" s="194"/>
      <c r="CYC24" s="194"/>
      <c r="CYD24" s="194"/>
      <c r="CYE24" s="194"/>
      <c r="CYF24" s="194"/>
      <c r="CYG24" s="194"/>
      <c r="CYH24" s="194"/>
      <c r="CYI24" s="194"/>
      <c r="CYJ24" s="194"/>
      <c r="CYK24" s="194"/>
      <c r="CYL24" s="194"/>
      <c r="CYM24" s="194"/>
      <c r="CYN24" s="194"/>
      <c r="CYO24" s="194"/>
      <c r="CYP24" s="194"/>
      <c r="CYQ24" s="194"/>
      <c r="CYR24" s="194"/>
      <c r="CYS24" s="194"/>
      <c r="CYT24" s="194"/>
      <c r="CYU24" s="194"/>
      <c r="CYV24" s="194"/>
      <c r="CYW24" s="194"/>
      <c r="CYX24" s="194"/>
      <c r="CYY24" s="194"/>
      <c r="CYZ24" s="194"/>
      <c r="CZA24" s="194"/>
      <c r="CZB24" s="194"/>
      <c r="CZC24" s="194"/>
      <c r="CZD24" s="194"/>
      <c r="CZE24" s="194"/>
      <c r="CZF24" s="194"/>
      <c r="CZG24" s="194"/>
      <c r="CZH24" s="194"/>
      <c r="CZI24" s="194"/>
      <c r="CZJ24" s="194"/>
      <c r="CZK24" s="194"/>
      <c r="CZL24" s="194"/>
      <c r="CZM24" s="194"/>
      <c r="CZN24" s="194"/>
      <c r="CZO24" s="194"/>
      <c r="CZP24" s="194"/>
      <c r="CZQ24" s="194"/>
      <c r="CZR24" s="194"/>
      <c r="CZS24" s="194"/>
      <c r="CZT24" s="194"/>
      <c r="CZU24" s="194"/>
      <c r="CZV24" s="194"/>
      <c r="CZW24" s="194"/>
      <c r="CZX24" s="194"/>
      <c r="CZY24" s="194"/>
      <c r="CZZ24" s="194"/>
      <c r="DAA24" s="194"/>
      <c r="DAB24" s="194"/>
      <c r="DAC24" s="194"/>
      <c r="DAD24" s="194"/>
      <c r="DAE24" s="194"/>
      <c r="DAF24" s="194"/>
      <c r="DAG24" s="194"/>
      <c r="DAH24" s="194"/>
      <c r="DAI24" s="194"/>
      <c r="DAJ24" s="194"/>
      <c r="DAK24" s="194"/>
      <c r="DAL24" s="194"/>
      <c r="DAM24" s="194"/>
      <c r="DAN24" s="194"/>
      <c r="DAO24" s="194"/>
      <c r="DAP24" s="194"/>
      <c r="DAQ24" s="194"/>
      <c r="DAR24" s="194"/>
      <c r="DAS24" s="194"/>
      <c r="DAT24" s="194"/>
      <c r="DAU24" s="194"/>
      <c r="DAV24" s="194"/>
      <c r="DAW24" s="194"/>
      <c r="DAX24" s="194"/>
      <c r="DAY24" s="194"/>
      <c r="DAZ24" s="194"/>
      <c r="DBA24" s="194"/>
      <c r="DBB24" s="194"/>
      <c r="DBC24" s="194"/>
      <c r="DBD24" s="194"/>
      <c r="DBE24" s="194"/>
      <c r="DBF24" s="194"/>
      <c r="DBG24" s="194"/>
      <c r="DBH24" s="194"/>
      <c r="DBI24" s="194"/>
      <c r="DBJ24" s="194"/>
      <c r="DBK24" s="194"/>
      <c r="DBL24" s="194"/>
      <c r="DBM24" s="194"/>
      <c r="DBN24" s="194"/>
      <c r="DBO24" s="194"/>
      <c r="DBP24" s="194"/>
      <c r="DBQ24" s="194"/>
      <c r="DBR24" s="194"/>
      <c r="DBS24" s="194"/>
      <c r="DBT24" s="194"/>
      <c r="DBU24" s="194"/>
      <c r="DBV24" s="194"/>
      <c r="DBW24" s="194"/>
      <c r="DBX24" s="194"/>
      <c r="DBY24" s="194"/>
      <c r="DBZ24" s="194"/>
      <c r="DCA24" s="194"/>
      <c r="DCB24" s="194"/>
      <c r="DCC24" s="194"/>
      <c r="DCD24" s="194"/>
      <c r="DCE24" s="194"/>
      <c r="DCF24" s="194"/>
      <c r="DCG24" s="194"/>
      <c r="DCH24" s="194"/>
      <c r="DCI24" s="194"/>
      <c r="DCJ24" s="194"/>
      <c r="DCK24" s="194"/>
      <c r="DCL24" s="194"/>
      <c r="DCM24" s="194"/>
      <c r="DCN24" s="194"/>
      <c r="DCO24" s="194"/>
      <c r="DCP24" s="194"/>
      <c r="DCQ24" s="194"/>
      <c r="DCR24" s="194"/>
      <c r="DCS24" s="194"/>
      <c r="DCT24" s="194"/>
      <c r="DCU24" s="194"/>
      <c r="DCV24" s="194"/>
      <c r="DCW24" s="194"/>
      <c r="DCX24" s="194"/>
      <c r="DCY24" s="194"/>
      <c r="DCZ24" s="194"/>
      <c r="DDA24" s="194"/>
      <c r="DDB24" s="194"/>
      <c r="DDC24" s="194"/>
      <c r="DDD24" s="194"/>
      <c r="DDE24" s="194"/>
      <c r="DDF24" s="194"/>
      <c r="DDG24" s="194"/>
      <c r="DDH24" s="194"/>
      <c r="DDI24" s="194"/>
      <c r="DDJ24" s="194"/>
      <c r="DDK24" s="194"/>
      <c r="DDL24" s="194"/>
      <c r="DDM24" s="194"/>
      <c r="DDN24" s="194"/>
      <c r="DDO24" s="194"/>
      <c r="DDP24" s="194"/>
      <c r="DDQ24" s="194"/>
      <c r="DDR24" s="194"/>
      <c r="DDS24" s="194"/>
      <c r="DDT24" s="194"/>
      <c r="DDU24" s="194"/>
      <c r="DDV24" s="194"/>
      <c r="DDW24" s="194"/>
      <c r="DDX24" s="194"/>
      <c r="DDY24" s="194"/>
      <c r="DDZ24" s="194"/>
      <c r="DEA24" s="194"/>
      <c r="DEB24" s="194"/>
      <c r="DEC24" s="194"/>
      <c r="DED24" s="194"/>
      <c r="DEE24" s="194"/>
      <c r="DEF24" s="194"/>
      <c r="DEG24" s="194"/>
      <c r="DEH24" s="194"/>
      <c r="DEI24" s="194"/>
      <c r="DEJ24" s="194"/>
      <c r="DEK24" s="194"/>
      <c r="DEL24" s="194"/>
      <c r="DEM24" s="194"/>
      <c r="DEN24" s="194"/>
      <c r="DEO24" s="194"/>
      <c r="DEP24" s="194"/>
      <c r="DEQ24" s="194"/>
      <c r="DER24" s="194"/>
      <c r="DES24" s="194"/>
      <c r="DET24" s="194"/>
      <c r="DEU24" s="194"/>
      <c r="DEV24" s="194"/>
      <c r="DEW24" s="194"/>
      <c r="DEX24" s="194"/>
      <c r="DEY24" s="194"/>
      <c r="DEZ24" s="194"/>
      <c r="DFA24" s="194"/>
      <c r="DFB24" s="194"/>
      <c r="DFC24" s="194"/>
      <c r="DFD24" s="194"/>
      <c r="DFE24" s="194"/>
      <c r="DFF24" s="194"/>
      <c r="DFG24" s="194"/>
      <c r="DFH24" s="194"/>
      <c r="DFI24" s="194"/>
      <c r="DFJ24" s="194"/>
      <c r="DFK24" s="194"/>
      <c r="DFL24" s="194"/>
      <c r="DFM24" s="194"/>
      <c r="DFN24" s="194"/>
      <c r="DFO24" s="194"/>
      <c r="DFP24" s="194"/>
      <c r="DFQ24" s="194"/>
      <c r="DFR24" s="194"/>
      <c r="DFS24" s="194"/>
      <c r="DFT24" s="194"/>
      <c r="DFU24" s="194"/>
      <c r="DFV24" s="194"/>
      <c r="DFW24" s="194"/>
      <c r="DFX24" s="194"/>
      <c r="DFY24" s="194"/>
      <c r="DFZ24" s="194"/>
      <c r="DGA24" s="194"/>
      <c r="DGB24" s="194"/>
      <c r="DGC24" s="194"/>
      <c r="DGD24" s="194"/>
      <c r="DGE24" s="194"/>
      <c r="DGF24" s="194"/>
      <c r="DGG24" s="194"/>
      <c r="DGH24" s="194"/>
      <c r="DGI24" s="194"/>
      <c r="DGJ24" s="194"/>
      <c r="DGK24" s="194"/>
      <c r="DGL24" s="194"/>
      <c r="DGM24" s="194"/>
      <c r="DGN24" s="194"/>
      <c r="DGO24" s="194"/>
      <c r="DGP24" s="194"/>
      <c r="DGQ24" s="194"/>
      <c r="DGR24" s="194"/>
      <c r="DGS24" s="194"/>
      <c r="DGT24" s="194"/>
      <c r="DGU24" s="194"/>
      <c r="DGV24" s="194"/>
      <c r="DGW24" s="194"/>
      <c r="DGX24" s="194"/>
      <c r="DGY24" s="194"/>
      <c r="DGZ24" s="194"/>
      <c r="DHA24" s="194"/>
      <c r="DHB24" s="194"/>
      <c r="DHC24" s="194"/>
      <c r="DHD24" s="194"/>
      <c r="DHE24" s="194"/>
      <c r="DHF24" s="194"/>
      <c r="DHG24" s="194"/>
      <c r="DHH24" s="194"/>
      <c r="DHI24" s="194"/>
      <c r="DHJ24" s="194"/>
      <c r="DHK24" s="194"/>
      <c r="DHL24" s="194"/>
      <c r="DHM24" s="194"/>
      <c r="DHN24" s="194"/>
      <c r="DHO24" s="194"/>
      <c r="DHP24" s="194"/>
      <c r="DHQ24" s="194"/>
      <c r="DHR24" s="194"/>
      <c r="DHS24" s="194"/>
      <c r="DHT24" s="194"/>
      <c r="DHU24" s="194"/>
      <c r="DHV24" s="194"/>
      <c r="DHW24" s="194"/>
      <c r="DHX24" s="194"/>
      <c r="DHY24" s="194"/>
      <c r="DHZ24" s="194"/>
      <c r="DIA24" s="194"/>
      <c r="DIB24" s="194"/>
      <c r="DIC24" s="194"/>
      <c r="DID24" s="194"/>
      <c r="DIE24" s="194"/>
      <c r="DIF24" s="194"/>
      <c r="DIG24" s="194"/>
      <c r="DIH24" s="194"/>
      <c r="DII24" s="194"/>
      <c r="DIJ24" s="194"/>
      <c r="DIK24" s="194"/>
      <c r="DIL24" s="194"/>
      <c r="DIM24" s="194"/>
      <c r="DIN24" s="194"/>
      <c r="DIO24" s="194"/>
      <c r="DIP24" s="194"/>
      <c r="DIQ24" s="194"/>
      <c r="DIR24" s="194"/>
      <c r="DIS24" s="194"/>
      <c r="DIT24" s="194"/>
      <c r="DIU24" s="194"/>
      <c r="DIV24" s="194"/>
      <c r="DIW24" s="194"/>
      <c r="DIX24" s="194"/>
      <c r="DIY24" s="194"/>
      <c r="DIZ24" s="194"/>
      <c r="DJA24" s="194"/>
      <c r="DJB24" s="194"/>
      <c r="DJC24" s="194"/>
      <c r="DJD24" s="194"/>
      <c r="DJE24" s="194"/>
      <c r="DJF24" s="194"/>
      <c r="DJG24" s="194"/>
      <c r="DJH24" s="194"/>
      <c r="DJI24" s="194"/>
      <c r="DJJ24" s="194"/>
      <c r="DJK24" s="194"/>
      <c r="DJL24" s="194"/>
      <c r="DJM24" s="194"/>
      <c r="DJN24" s="194"/>
      <c r="DJO24" s="194"/>
      <c r="DJP24" s="194"/>
      <c r="DJQ24" s="194"/>
      <c r="DJR24" s="194"/>
      <c r="DJS24" s="194"/>
      <c r="DJT24" s="194"/>
      <c r="DJU24" s="194"/>
      <c r="DJV24" s="194"/>
      <c r="DJW24" s="194"/>
      <c r="DJX24" s="194"/>
      <c r="DJY24" s="194"/>
      <c r="DJZ24" s="194"/>
      <c r="DKA24" s="194"/>
      <c r="DKB24" s="194"/>
      <c r="DKC24" s="194"/>
      <c r="DKD24" s="194"/>
      <c r="DKE24" s="194"/>
      <c r="DKF24" s="194"/>
      <c r="DKG24" s="194"/>
      <c r="DKH24" s="194"/>
      <c r="DKI24" s="194"/>
      <c r="DKJ24" s="194"/>
      <c r="DKK24" s="194"/>
      <c r="DKL24" s="194"/>
      <c r="DKM24" s="194"/>
      <c r="DKN24" s="194"/>
      <c r="DKO24" s="194"/>
      <c r="DKP24" s="194"/>
      <c r="DKQ24" s="194"/>
      <c r="DKR24" s="194"/>
      <c r="DKS24" s="194"/>
      <c r="DKT24" s="194"/>
      <c r="DKU24" s="194"/>
      <c r="DKV24" s="194"/>
      <c r="DKW24" s="194"/>
      <c r="DKX24" s="194"/>
      <c r="DKY24" s="194"/>
      <c r="DKZ24" s="194"/>
      <c r="DLA24" s="194"/>
      <c r="DLB24" s="194"/>
      <c r="DLC24" s="194"/>
      <c r="DLD24" s="194"/>
      <c r="DLE24" s="194"/>
      <c r="DLF24" s="194"/>
      <c r="DLG24" s="194"/>
      <c r="DLH24" s="194"/>
      <c r="DLI24" s="194"/>
      <c r="DLJ24" s="194"/>
      <c r="DLK24" s="194"/>
      <c r="DLL24" s="194"/>
      <c r="DLM24" s="194"/>
      <c r="DLN24" s="194"/>
      <c r="DLO24" s="194"/>
      <c r="DLP24" s="194"/>
      <c r="DLQ24" s="194"/>
      <c r="DLR24" s="194"/>
      <c r="DLS24" s="194"/>
      <c r="DLT24" s="194"/>
      <c r="DLU24" s="194"/>
      <c r="DLV24" s="194"/>
      <c r="DLW24" s="194"/>
      <c r="DLX24" s="194"/>
      <c r="DLY24" s="194"/>
      <c r="DLZ24" s="194"/>
      <c r="DMA24" s="194"/>
      <c r="DMB24" s="194"/>
      <c r="DMC24" s="194"/>
      <c r="DMD24" s="194"/>
      <c r="DME24" s="194"/>
      <c r="DMF24" s="194"/>
      <c r="DMG24" s="194"/>
      <c r="DMH24" s="194"/>
      <c r="DMI24" s="194"/>
      <c r="DMJ24" s="194"/>
      <c r="DMK24" s="194"/>
      <c r="DML24" s="194"/>
      <c r="DMM24" s="194"/>
      <c r="DMN24" s="194"/>
      <c r="DMO24" s="194"/>
      <c r="DMP24" s="194"/>
      <c r="DMQ24" s="194"/>
      <c r="DMR24" s="194"/>
      <c r="DMS24" s="194"/>
      <c r="DMT24" s="194"/>
      <c r="DMU24" s="194"/>
      <c r="DMV24" s="194"/>
      <c r="DMW24" s="194"/>
      <c r="DMX24" s="194"/>
      <c r="DMY24" s="194"/>
      <c r="DMZ24" s="194"/>
      <c r="DNA24" s="194"/>
      <c r="DNB24" s="194"/>
      <c r="DNC24" s="194"/>
      <c r="DND24" s="194"/>
      <c r="DNE24" s="194"/>
      <c r="DNF24" s="194"/>
      <c r="DNG24" s="194"/>
      <c r="DNH24" s="194"/>
      <c r="DNI24" s="194"/>
      <c r="DNJ24" s="194"/>
      <c r="DNK24" s="194"/>
      <c r="DNL24" s="194"/>
      <c r="DNM24" s="194"/>
      <c r="DNN24" s="194"/>
      <c r="DNO24" s="194"/>
      <c r="DNP24" s="194"/>
      <c r="DNQ24" s="194"/>
      <c r="DNR24" s="194"/>
      <c r="DNS24" s="194"/>
      <c r="DNT24" s="194"/>
      <c r="DNU24" s="194"/>
      <c r="DNV24" s="194"/>
      <c r="DNW24" s="194"/>
      <c r="DNX24" s="194"/>
      <c r="DNY24" s="194"/>
      <c r="DNZ24" s="194"/>
      <c r="DOA24" s="194"/>
      <c r="DOB24" s="194"/>
      <c r="DOC24" s="194"/>
      <c r="DOD24" s="194"/>
      <c r="DOE24" s="194"/>
      <c r="DOF24" s="194"/>
      <c r="DOG24" s="194"/>
      <c r="DOH24" s="194"/>
      <c r="DOI24" s="194"/>
      <c r="DOJ24" s="194"/>
      <c r="DOK24" s="194"/>
      <c r="DOL24" s="194"/>
      <c r="DOM24" s="194"/>
      <c r="DON24" s="194"/>
      <c r="DOO24" s="194"/>
      <c r="DOP24" s="194"/>
      <c r="DOQ24" s="194"/>
      <c r="DOR24" s="194"/>
      <c r="DOS24" s="194"/>
      <c r="DOT24" s="194"/>
      <c r="DOU24" s="194"/>
      <c r="DOV24" s="194"/>
      <c r="DOW24" s="194"/>
      <c r="DOX24" s="194"/>
      <c r="DOY24" s="194"/>
      <c r="DOZ24" s="194"/>
      <c r="DPA24" s="194"/>
      <c r="DPB24" s="194"/>
      <c r="DPC24" s="194"/>
      <c r="DPD24" s="194"/>
      <c r="DPE24" s="194"/>
      <c r="DPF24" s="194"/>
      <c r="DPG24" s="194"/>
      <c r="DPH24" s="194"/>
      <c r="DPI24" s="194"/>
      <c r="DPJ24" s="194"/>
      <c r="DPK24" s="194"/>
      <c r="DPL24" s="194"/>
      <c r="DPM24" s="194"/>
      <c r="DPN24" s="194"/>
      <c r="DPO24" s="194"/>
      <c r="DPP24" s="194"/>
      <c r="DPQ24" s="194"/>
      <c r="DPR24" s="194"/>
      <c r="DPS24" s="194"/>
      <c r="DPT24" s="194"/>
      <c r="DPU24" s="194"/>
      <c r="DPV24" s="194"/>
      <c r="DPW24" s="194"/>
      <c r="DPX24" s="194"/>
      <c r="DPY24" s="194"/>
      <c r="DPZ24" s="194"/>
      <c r="DQA24" s="194"/>
      <c r="DQB24" s="194"/>
      <c r="DQC24" s="194"/>
      <c r="DQD24" s="194"/>
      <c r="DQE24" s="194"/>
      <c r="DQF24" s="194"/>
      <c r="DQG24" s="194"/>
      <c r="DQH24" s="194"/>
      <c r="DQI24" s="194"/>
      <c r="DQJ24" s="194"/>
      <c r="DQK24" s="194"/>
      <c r="DQL24" s="194"/>
      <c r="DQM24" s="194"/>
      <c r="DQN24" s="194"/>
      <c r="DQO24" s="194"/>
      <c r="DQP24" s="194"/>
      <c r="DQQ24" s="194"/>
      <c r="DQR24" s="194"/>
      <c r="DQS24" s="194"/>
      <c r="DQT24" s="194"/>
      <c r="DQU24" s="194"/>
      <c r="DQV24" s="194"/>
      <c r="DQW24" s="194"/>
      <c r="DQX24" s="194"/>
      <c r="DQY24" s="194"/>
      <c r="DQZ24" s="194"/>
      <c r="DRA24" s="194"/>
      <c r="DRB24" s="194"/>
      <c r="DRC24" s="194"/>
      <c r="DRD24" s="194"/>
      <c r="DRE24" s="194"/>
      <c r="DRF24" s="194"/>
      <c r="DRG24" s="194"/>
      <c r="DRH24" s="194"/>
      <c r="DRI24" s="194"/>
      <c r="DRJ24" s="194"/>
      <c r="DRK24" s="194"/>
      <c r="DRL24" s="194"/>
      <c r="DRM24" s="194"/>
      <c r="DRN24" s="194"/>
      <c r="DRO24" s="194"/>
      <c r="DRP24" s="194"/>
      <c r="DRQ24" s="194"/>
      <c r="DRR24" s="194"/>
      <c r="DRS24" s="194"/>
      <c r="DRT24" s="194"/>
      <c r="DRU24" s="194"/>
      <c r="DRV24" s="194"/>
      <c r="DRW24" s="194"/>
      <c r="DRX24" s="194"/>
      <c r="DRY24" s="194"/>
      <c r="DRZ24" s="194"/>
      <c r="DSA24" s="194"/>
      <c r="DSB24" s="194"/>
      <c r="DSC24" s="194"/>
      <c r="DSD24" s="194"/>
      <c r="DSE24" s="194"/>
      <c r="DSF24" s="194"/>
      <c r="DSG24" s="194"/>
      <c r="DSH24" s="194"/>
      <c r="DSI24" s="194"/>
      <c r="DSJ24" s="194"/>
      <c r="DSK24" s="194"/>
      <c r="DSL24" s="194"/>
      <c r="DSM24" s="194"/>
      <c r="DSN24" s="194"/>
      <c r="DSO24" s="194"/>
      <c r="DSP24" s="194"/>
      <c r="DSQ24" s="194"/>
      <c r="DSR24" s="194"/>
      <c r="DSS24" s="194"/>
      <c r="DST24" s="194"/>
      <c r="DSU24" s="194"/>
      <c r="DSV24" s="194"/>
      <c r="DSW24" s="194"/>
      <c r="DSX24" s="194"/>
      <c r="DSY24" s="194"/>
      <c r="DSZ24" s="194"/>
      <c r="DTA24" s="194"/>
      <c r="DTB24" s="194"/>
      <c r="DTC24" s="194"/>
      <c r="DTD24" s="194"/>
      <c r="DTE24" s="194"/>
      <c r="DTF24" s="194"/>
      <c r="DTG24" s="194"/>
      <c r="DTH24" s="194"/>
      <c r="DTI24" s="194"/>
      <c r="DTJ24" s="194"/>
      <c r="DTK24" s="194"/>
      <c r="DTL24" s="194"/>
      <c r="DTM24" s="194"/>
      <c r="DTN24" s="194"/>
      <c r="DTO24" s="194"/>
      <c r="DTP24" s="194"/>
      <c r="DTQ24" s="194"/>
      <c r="DTR24" s="194"/>
      <c r="DTS24" s="194"/>
      <c r="DTT24" s="194"/>
      <c r="DTU24" s="194"/>
      <c r="DTV24" s="194"/>
      <c r="DTW24" s="194"/>
      <c r="DTX24" s="194"/>
      <c r="DTY24" s="194"/>
      <c r="DTZ24" s="194"/>
      <c r="DUA24" s="194"/>
      <c r="DUB24" s="194"/>
      <c r="DUC24" s="194"/>
      <c r="DUD24" s="194"/>
      <c r="DUE24" s="194"/>
      <c r="DUF24" s="194"/>
      <c r="DUG24" s="194"/>
      <c r="DUH24" s="194"/>
      <c r="DUI24" s="194"/>
      <c r="DUJ24" s="194"/>
      <c r="DUK24" s="194"/>
      <c r="DUL24" s="194"/>
      <c r="DUM24" s="194"/>
      <c r="DUN24" s="194"/>
      <c r="DUO24" s="194"/>
      <c r="DUP24" s="194"/>
      <c r="DUQ24" s="194"/>
      <c r="DUR24" s="194"/>
      <c r="DUS24" s="194"/>
      <c r="DUT24" s="194"/>
      <c r="DUU24" s="194"/>
      <c r="DUV24" s="194"/>
      <c r="DUW24" s="194"/>
      <c r="DUX24" s="194"/>
      <c r="DUY24" s="194"/>
      <c r="DUZ24" s="194"/>
      <c r="DVA24" s="194"/>
      <c r="DVB24" s="194"/>
      <c r="DVC24" s="194"/>
      <c r="DVD24" s="194"/>
      <c r="DVE24" s="194"/>
      <c r="DVF24" s="194"/>
      <c r="DVG24" s="194"/>
      <c r="DVH24" s="194"/>
      <c r="DVI24" s="194"/>
      <c r="DVJ24" s="194"/>
      <c r="DVK24" s="194"/>
      <c r="DVL24" s="194"/>
      <c r="DVM24" s="194"/>
      <c r="DVN24" s="194"/>
      <c r="DVO24" s="194"/>
      <c r="DVP24" s="194"/>
      <c r="DVQ24" s="194"/>
      <c r="DVR24" s="194"/>
      <c r="DVS24" s="194"/>
      <c r="DVT24" s="194"/>
      <c r="DVU24" s="194"/>
      <c r="DVV24" s="194"/>
      <c r="DVW24" s="194"/>
      <c r="DVX24" s="194"/>
      <c r="DVY24" s="194"/>
      <c r="DVZ24" s="194"/>
      <c r="DWA24" s="194"/>
      <c r="DWB24" s="194"/>
      <c r="DWC24" s="194"/>
      <c r="DWD24" s="194"/>
      <c r="DWE24" s="194"/>
      <c r="DWF24" s="194"/>
      <c r="DWG24" s="194"/>
      <c r="DWH24" s="194"/>
      <c r="DWI24" s="194"/>
      <c r="DWJ24" s="194"/>
      <c r="DWK24" s="194"/>
      <c r="DWL24" s="194"/>
      <c r="DWM24" s="194"/>
      <c r="DWN24" s="194"/>
      <c r="DWO24" s="194"/>
      <c r="DWP24" s="194"/>
      <c r="DWQ24" s="194"/>
      <c r="DWR24" s="194"/>
      <c r="DWS24" s="194"/>
      <c r="DWT24" s="194"/>
      <c r="DWU24" s="194"/>
      <c r="DWV24" s="194"/>
      <c r="DWW24" s="194"/>
      <c r="DWX24" s="194"/>
      <c r="DWY24" s="194"/>
      <c r="DWZ24" s="194"/>
      <c r="DXA24" s="194"/>
      <c r="DXB24" s="194"/>
      <c r="DXC24" s="194"/>
      <c r="DXD24" s="194"/>
      <c r="DXE24" s="194"/>
      <c r="DXF24" s="194"/>
      <c r="DXG24" s="194"/>
      <c r="DXH24" s="194"/>
      <c r="DXI24" s="194"/>
      <c r="DXJ24" s="194"/>
      <c r="DXK24" s="194"/>
      <c r="DXL24" s="194"/>
      <c r="DXM24" s="194"/>
      <c r="DXN24" s="194"/>
      <c r="DXO24" s="194"/>
      <c r="DXP24" s="194"/>
      <c r="DXQ24" s="194"/>
      <c r="DXR24" s="194"/>
      <c r="DXS24" s="194"/>
      <c r="DXT24" s="194"/>
      <c r="DXU24" s="194"/>
      <c r="DXV24" s="194"/>
      <c r="DXW24" s="194"/>
      <c r="DXX24" s="194"/>
      <c r="DXY24" s="194"/>
      <c r="DXZ24" s="194"/>
      <c r="DYA24" s="194"/>
      <c r="DYB24" s="194"/>
      <c r="DYC24" s="194"/>
      <c r="DYD24" s="194"/>
      <c r="DYE24" s="194"/>
      <c r="DYF24" s="194"/>
      <c r="DYG24" s="194"/>
      <c r="DYH24" s="194"/>
      <c r="DYI24" s="194"/>
      <c r="DYJ24" s="194"/>
      <c r="DYK24" s="194"/>
      <c r="DYL24" s="194"/>
      <c r="DYM24" s="194"/>
      <c r="DYN24" s="194"/>
      <c r="DYO24" s="194"/>
      <c r="DYP24" s="194"/>
      <c r="DYQ24" s="194"/>
      <c r="DYR24" s="194"/>
      <c r="DYS24" s="194"/>
      <c r="DYT24" s="194"/>
      <c r="DYU24" s="194"/>
      <c r="DYV24" s="194"/>
      <c r="DYW24" s="194"/>
      <c r="DYX24" s="194"/>
      <c r="DYY24" s="194"/>
      <c r="DYZ24" s="194"/>
      <c r="DZA24" s="194"/>
      <c r="DZB24" s="194"/>
      <c r="DZC24" s="194"/>
      <c r="DZD24" s="194"/>
      <c r="DZE24" s="194"/>
      <c r="DZF24" s="194"/>
      <c r="DZG24" s="194"/>
      <c r="DZH24" s="194"/>
      <c r="DZI24" s="194"/>
      <c r="DZJ24" s="194"/>
      <c r="DZK24" s="194"/>
      <c r="DZL24" s="194"/>
      <c r="DZM24" s="194"/>
      <c r="DZN24" s="194"/>
      <c r="DZO24" s="194"/>
      <c r="DZP24" s="194"/>
      <c r="DZQ24" s="194"/>
      <c r="DZR24" s="194"/>
      <c r="DZS24" s="194"/>
      <c r="DZT24" s="194"/>
      <c r="DZU24" s="194"/>
      <c r="DZV24" s="194"/>
      <c r="DZW24" s="194"/>
      <c r="DZX24" s="194"/>
      <c r="DZY24" s="194"/>
      <c r="DZZ24" s="194"/>
      <c r="EAA24" s="194"/>
      <c r="EAB24" s="194"/>
      <c r="EAC24" s="194"/>
      <c r="EAD24" s="194"/>
      <c r="EAE24" s="194"/>
      <c r="EAF24" s="194"/>
      <c r="EAG24" s="194"/>
      <c r="EAH24" s="194"/>
      <c r="EAI24" s="194"/>
      <c r="EAJ24" s="194"/>
      <c r="EAK24" s="194"/>
      <c r="EAL24" s="194"/>
      <c r="EAM24" s="194"/>
      <c r="EAN24" s="194"/>
      <c r="EAO24" s="194"/>
      <c r="EAP24" s="194"/>
      <c r="EAQ24" s="194"/>
      <c r="EAR24" s="194"/>
      <c r="EAS24" s="194"/>
      <c r="EAT24" s="194"/>
      <c r="EAU24" s="194"/>
      <c r="EAV24" s="194"/>
      <c r="EAW24" s="194"/>
      <c r="EAX24" s="194"/>
      <c r="EAY24" s="194"/>
      <c r="EAZ24" s="194"/>
      <c r="EBA24" s="194"/>
      <c r="EBB24" s="194"/>
      <c r="EBC24" s="194"/>
      <c r="EBD24" s="194"/>
      <c r="EBE24" s="194"/>
      <c r="EBF24" s="194"/>
      <c r="EBG24" s="194"/>
      <c r="EBH24" s="194"/>
      <c r="EBI24" s="194"/>
      <c r="EBJ24" s="194"/>
      <c r="EBK24" s="194"/>
      <c r="EBL24" s="194"/>
      <c r="EBM24" s="194"/>
      <c r="EBN24" s="194"/>
      <c r="EBO24" s="194"/>
      <c r="EBP24" s="194"/>
      <c r="EBQ24" s="194"/>
      <c r="EBR24" s="194"/>
      <c r="EBS24" s="194"/>
      <c r="EBT24" s="194"/>
      <c r="EBU24" s="194"/>
      <c r="EBV24" s="194"/>
      <c r="EBW24" s="194"/>
      <c r="EBX24" s="194"/>
      <c r="EBY24" s="194"/>
      <c r="EBZ24" s="194"/>
      <c r="ECA24" s="194"/>
      <c r="ECB24" s="194"/>
      <c r="ECC24" s="194"/>
      <c r="ECD24" s="194"/>
      <c r="ECE24" s="194"/>
      <c r="ECF24" s="194"/>
      <c r="ECG24" s="194"/>
      <c r="ECH24" s="194"/>
      <c r="ECI24" s="194"/>
      <c r="ECJ24" s="194"/>
      <c r="ECK24" s="194"/>
      <c r="ECL24" s="194"/>
      <c r="ECM24" s="194"/>
      <c r="ECN24" s="194"/>
      <c r="ECO24" s="194"/>
      <c r="ECP24" s="194"/>
      <c r="ECQ24" s="194"/>
      <c r="ECR24" s="194"/>
      <c r="ECS24" s="194"/>
      <c r="ECT24" s="194"/>
      <c r="ECU24" s="194"/>
      <c r="ECV24" s="194"/>
      <c r="ECW24" s="194"/>
      <c r="ECX24" s="194"/>
      <c r="ECY24" s="194"/>
      <c r="ECZ24" s="194"/>
      <c r="EDA24" s="194"/>
      <c r="EDB24" s="194"/>
      <c r="EDC24" s="194"/>
      <c r="EDD24" s="194"/>
      <c r="EDE24" s="194"/>
      <c r="EDF24" s="194"/>
      <c r="EDG24" s="194"/>
      <c r="EDH24" s="194"/>
      <c r="EDI24" s="194"/>
      <c r="EDJ24" s="194"/>
      <c r="EDK24" s="194"/>
      <c r="EDL24" s="194"/>
      <c r="EDM24" s="194"/>
      <c r="EDN24" s="194"/>
      <c r="EDO24" s="194"/>
      <c r="EDP24" s="194"/>
      <c r="EDQ24" s="194"/>
      <c r="EDR24" s="194"/>
      <c r="EDS24" s="194"/>
      <c r="EDT24" s="194"/>
      <c r="EDU24" s="194"/>
      <c r="EDV24" s="194"/>
      <c r="EDW24" s="194"/>
      <c r="EDX24" s="194"/>
      <c r="EDY24" s="194"/>
      <c r="EDZ24" s="194"/>
      <c r="EEA24" s="194"/>
      <c r="EEB24" s="194"/>
      <c r="EEC24" s="194"/>
      <c r="EED24" s="194"/>
      <c r="EEE24" s="194"/>
      <c r="EEF24" s="194"/>
      <c r="EEG24" s="194"/>
      <c r="EEH24" s="194"/>
      <c r="EEI24" s="194"/>
      <c r="EEJ24" s="194"/>
      <c r="EEK24" s="194"/>
      <c r="EEL24" s="194"/>
      <c r="EEM24" s="194"/>
      <c r="EEN24" s="194"/>
      <c r="EEO24" s="194"/>
      <c r="EEP24" s="194"/>
      <c r="EEQ24" s="194"/>
      <c r="EER24" s="194"/>
      <c r="EES24" s="194"/>
      <c r="EET24" s="194"/>
      <c r="EEU24" s="194"/>
      <c r="EEV24" s="194"/>
      <c r="EEW24" s="194"/>
      <c r="EEX24" s="194"/>
      <c r="EEY24" s="194"/>
      <c r="EEZ24" s="194"/>
      <c r="EFA24" s="194"/>
      <c r="EFB24" s="194"/>
      <c r="EFC24" s="194"/>
      <c r="EFD24" s="194"/>
      <c r="EFE24" s="194"/>
      <c r="EFF24" s="194"/>
      <c r="EFG24" s="194"/>
      <c r="EFH24" s="194"/>
      <c r="EFI24" s="194"/>
      <c r="EFJ24" s="194"/>
      <c r="EFK24" s="194"/>
      <c r="EFL24" s="194"/>
      <c r="EFM24" s="194"/>
      <c r="EFN24" s="194"/>
      <c r="EFO24" s="194"/>
      <c r="EFP24" s="194"/>
      <c r="EFQ24" s="194"/>
      <c r="EFR24" s="194"/>
      <c r="EFS24" s="194"/>
      <c r="EFT24" s="194"/>
      <c r="EFU24" s="194"/>
      <c r="EFV24" s="194"/>
      <c r="EFW24" s="194"/>
      <c r="EFX24" s="194"/>
      <c r="EFY24" s="194"/>
      <c r="EFZ24" s="194"/>
      <c r="EGA24" s="194"/>
      <c r="EGB24" s="194"/>
      <c r="EGC24" s="194"/>
      <c r="EGD24" s="194"/>
      <c r="EGE24" s="194"/>
      <c r="EGF24" s="194"/>
      <c r="EGG24" s="194"/>
      <c r="EGH24" s="194"/>
      <c r="EGI24" s="194"/>
      <c r="EGJ24" s="194"/>
      <c r="EGK24" s="194"/>
      <c r="EGL24" s="194"/>
      <c r="EGM24" s="194"/>
      <c r="EGN24" s="194"/>
      <c r="EGO24" s="194"/>
      <c r="EGP24" s="194"/>
      <c r="EGQ24" s="194"/>
      <c r="EGR24" s="194"/>
      <c r="EGS24" s="194"/>
      <c r="EGT24" s="194"/>
      <c r="EGU24" s="194"/>
      <c r="EGV24" s="194"/>
      <c r="EGW24" s="194"/>
      <c r="EGX24" s="194"/>
      <c r="EGY24" s="194"/>
      <c r="EGZ24" s="194"/>
      <c r="EHA24" s="194"/>
      <c r="EHB24" s="194"/>
      <c r="EHC24" s="194"/>
      <c r="EHD24" s="194"/>
      <c r="EHE24" s="194"/>
      <c r="EHF24" s="194"/>
      <c r="EHG24" s="194"/>
      <c r="EHH24" s="194"/>
      <c r="EHI24" s="194"/>
      <c r="EHJ24" s="194"/>
      <c r="EHK24" s="194"/>
      <c r="EHL24" s="194"/>
      <c r="EHM24" s="194"/>
      <c r="EHN24" s="194"/>
      <c r="EHO24" s="194"/>
      <c r="EHP24" s="194"/>
      <c r="EHQ24" s="194"/>
      <c r="EHR24" s="194"/>
      <c r="EHS24" s="194"/>
      <c r="EHT24" s="194"/>
      <c r="EHU24" s="194"/>
      <c r="EHV24" s="194"/>
      <c r="EHW24" s="194"/>
      <c r="EHX24" s="194"/>
      <c r="EHY24" s="194"/>
      <c r="EHZ24" s="194"/>
      <c r="EIA24" s="194"/>
      <c r="EIB24" s="194"/>
      <c r="EIC24" s="194"/>
      <c r="EID24" s="194"/>
      <c r="EIE24" s="194"/>
      <c r="EIF24" s="194"/>
      <c r="EIG24" s="194"/>
      <c r="EIH24" s="194"/>
      <c r="EII24" s="194"/>
      <c r="EIJ24" s="194"/>
      <c r="EIK24" s="194"/>
      <c r="EIL24" s="194"/>
      <c r="EIM24" s="194"/>
      <c r="EIN24" s="194"/>
      <c r="EIO24" s="194"/>
      <c r="EIP24" s="194"/>
      <c r="EIQ24" s="194"/>
      <c r="EIR24" s="194"/>
      <c r="EIS24" s="194"/>
      <c r="EIT24" s="194"/>
      <c r="EIU24" s="194"/>
      <c r="EIV24" s="194"/>
      <c r="EIW24" s="194"/>
      <c r="EIX24" s="194"/>
      <c r="EIY24" s="194"/>
      <c r="EIZ24" s="194"/>
      <c r="EJA24" s="194"/>
      <c r="EJB24" s="194"/>
      <c r="EJC24" s="194"/>
      <c r="EJD24" s="194"/>
      <c r="EJE24" s="194"/>
      <c r="EJF24" s="194"/>
      <c r="EJG24" s="194"/>
      <c r="EJH24" s="194"/>
      <c r="EJI24" s="194"/>
      <c r="EJJ24" s="194"/>
      <c r="EJK24" s="194"/>
      <c r="EJL24" s="194"/>
      <c r="EJM24" s="194"/>
      <c r="EJN24" s="194"/>
      <c r="EJO24" s="194"/>
      <c r="EJP24" s="194"/>
      <c r="EJQ24" s="194"/>
      <c r="EJR24" s="194"/>
      <c r="EJS24" s="194"/>
      <c r="EJT24" s="194"/>
      <c r="EJU24" s="194"/>
      <c r="EJV24" s="194"/>
      <c r="EJW24" s="194"/>
      <c r="EJX24" s="194"/>
      <c r="EJY24" s="194"/>
      <c r="EJZ24" s="194"/>
      <c r="EKA24" s="194"/>
      <c r="EKB24" s="194"/>
      <c r="EKC24" s="194"/>
      <c r="EKD24" s="194"/>
      <c r="EKE24" s="194"/>
      <c r="EKF24" s="194"/>
      <c r="EKG24" s="194"/>
      <c r="EKH24" s="194"/>
      <c r="EKI24" s="194"/>
      <c r="EKJ24" s="194"/>
      <c r="EKK24" s="194"/>
      <c r="EKL24" s="194"/>
      <c r="EKM24" s="194"/>
      <c r="EKN24" s="194"/>
      <c r="EKO24" s="194"/>
      <c r="EKP24" s="194"/>
      <c r="EKQ24" s="194"/>
      <c r="EKR24" s="194"/>
      <c r="EKS24" s="194"/>
      <c r="EKT24" s="194"/>
      <c r="EKU24" s="194"/>
      <c r="EKV24" s="194"/>
      <c r="EKW24" s="194"/>
      <c r="EKX24" s="194"/>
      <c r="EKY24" s="194"/>
      <c r="EKZ24" s="194"/>
      <c r="ELA24" s="194"/>
      <c r="ELB24" s="194"/>
      <c r="ELC24" s="194"/>
      <c r="ELD24" s="194"/>
      <c r="ELE24" s="194"/>
      <c r="ELF24" s="194"/>
      <c r="ELG24" s="194"/>
      <c r="ELH24" s="194"/>
      <c r="ELI24" s="194"/>
      <c r="ELJ24" s="194"/>
      <c r="ELK24" s="194"/>
      <c r="ELL24" s="194"/>
      <c r="ELM24" s="194"/>
      <c r="ELN24" s="194"/>
      <c r="ELO24" s="194"/>
      <c r="ELP24" s="194"/>
      <c r="ELQ24" s="194"/>
      <c r="ELR24" s="194"/>
      <c r="ELS24" s="194"/>
      <c r="ELT24" s="194"/>
      <c r="ELU24" s="194"/>
      <c r="ELV24" s="194"/>
      <c r="ELW24" s="194"/>
      <c r="ELX24" s="194"/>
      <c r="ELY24" s="194"/>
      <c r="ELZ24" s="194"/>
      <c r="EMA24" s="194"/>
      <c r="EMB24" s="194"/>
      <c r="EMC24" s="194"/>
      <c r="EMD24" s="194"/>
      <c r="EME24" s="194"/>
      <c r="EMF24" s="194"/>
      <c r="EMG24" s="194"/>
      <c r="EMH24" s="194"/>
      <c r="EMI24" s="194"/>
      <c r="EMJ24" s="194"/>
      <c r="EMK24" s="194"/>
      <c r="EML24" s="194"/>
      <c r="EMM24" s="194"/>
      <c r="EMN24" s="194"/>
      <c r="EMO24" s="194"/>
      <c r="EMP24" s="194"/>
      <c r="EMQ24" s="194"/>
      <c r="EMR24" s="194"/>
      <c r="EMS24" s="194"/>
      <c r="EMT24" s="194"/>
      <c r="EMU24" s="194"/>
      <c r="EMV24" s="194"/>
      <c r="EMW24" s="194"/>
      <c r="EMX24" s="194"/>
      <c r="EMY24" s="194"/>
      <c r="EMZ24" s="194"/>
      <c r="ENA24" s="194"/>
      <c r="ENB24" s="194"/>
      <c r="ENC24" s="194"/>
      <c r="END24" s="194"/>
      <c r="ENE24" s="194"/>
      <c r="ENF24" s="194"/>
      <c r="ENG24" s="194"/>
      <c r="ENH24" s="194"/>
      <c r="ENI24" s="194"/>
      <c r="ENJ24" s="194"/>
      <c r="ENK24" s="194"/>
      <c r="ENL24" s="194"/>
      <c r="ENM24" s="194"/>
      <c r="ENN24" s="194"/>
      <c r="ENO24" s="194"/>
      <c r="ENP24" s="194"/>
      <c r="ENQ24" s="194"/>
      <c r="ENR24" s="194"/>
      <c r="ENS24" s="194"/>
      <c r="ENT24" s="194"/>
      <c r="ENU24" s="194"/>
      <c r="ENV24" s="194"/>
      <c r="ENW24" s="194"/>
      <c r="ENX24" s="194"/>
      <c r="ENY24" s="194"/>
      <c r="ENZ24" s="194"/>
      <c r="EOA24" s="194"/>
      <c r="EOB24" s="194"/>
      <c r="EOC24" s="194"/>
      <c r="EOD24" s="194"/>
      <c r="EOE24" s="194"/>
      <c r="EOF24" s="194"/>
      <c r="EOG24" s="194"/>
      <c r="EOH24" s="194"/>
      <c r="EOI24" s="194"/>
      <c r="EOJ24" s="194"/>
      <c r="EOK24" s="194"/>
      <c r="EOL24" s="194"/>
      <c r="EOM24" s="194"/>
      <c r="EON24" s="194"/>
      <c r="EOO24" s="194"/>
      <c r="EOP24" s="194"/>
      <c r="EOQ24" s="194"/>
      <c r="EOR24" s="194"/>
      <c r="EOS24" s="194"/>
      <c r="EOT24" s="194"/>
      <c r="EOU24" s="194"/>
      <c r="EOV24" s="194"/>
      <c r="EOW24" s="194"/>
      <c r="EOX24" s="194"/>
      <c r="EOY24" s="194"/>
      <c r="EOZ24" s="194"/>
      <c r="EPA24" s="194"/>
      <c r="EPB24" s="194"/>
      <c r="EPC24" s="194"/>
      <c r="EPD24" s="194"/>
      <c r="EPE24" s="194"/>
      <c r="EPF24" s="194"/>
      <c r="EPG24" s="194"/>
      <c r="EPH24" s="194"/>
      <c r="EPI24" s="194"/>
      <c r="EPJ24" s="194"/>
      <c r="EPK24" s="194"/>
      <c r="EPL24" s="194"/>
      <c r="EPM24" s="194"/>
      <c r="EPN24" s="194"/>
      <c r="EPO24" s="194"/>
      <c r="EPP24" s="194"/>
      <c r="EPQ24" s="194"/>
      <c r="EPR24" s="194"/>
      <c r="EPS24" s="194"/>
      <c r="EPT24" s="194"/>
      <c r="EPU24" s="194"/>
      <c r="EPV24" s="194"/>
      <c r="EPW24" s="194"/>
      <c r="EPX24" s="194"/>
      <c r="EPY24" s="194"/>
      <c r="EPZ24" s="194"/>
      <c r="EQA24" s="194"/>
      <c r="EQB24" s="194"/>
      <c r="EQC24" s="194"/>
      <c r="EQD24" s="194"/>
      <c r="EQE24" s="194"/>
      <c r="EQF24" s="194"/>
      <c r="EQG24" s="194"/>
      <c r="EQH24" s="194"/>
      <c r="EQI24" s="194"/>
      <c r="EQJ24" s="194"/>
      <c r="EQK24" s="194"/>
      <c r="EQL24" s="194"/>
      <c r="EQM24" s="194"/>
      <c r="EQN24" s="194"/>
      <c r="EQO24" s="194"/>
      <c r="EQP24" s="194"/>
      <c r="EQQ24" s="194"/>
      <c r="EQR24" s="194"/>
      <c r="EQS24" s="194"/>
      <c r="EQT24" s="194"/>
      <c r="EQU24" s="194"/>
      <c r="EQV24" s="194"/>
      <c r="EQW24" s="194"/>
      <c r="EQX24" s="194"/>
      <c r="EQY24" s="194"/>
      <c r="EQZ24" s="194"/>
      <c r="ERA24" s="194"/>
      <c r="ERB24" s="194"/>
      <c r="ERC24" s="194"/>
      <c r="ERD24" s="194"/>
      <c r="ERE24" s="194"/>
      <c r="ERF24" s="194"/>
      <c r="ERG24" s="194"/>
      <c r="ERH24" s="194"/>
      <c r="ERI24" s="194"/>
      <c r="ERJ24" s="194"/>
      <c r="ERK24" s="194"/>
      <c r="ERL24" s="194"/>
      <c r="ERM24" s="194"/>
      <c r="ERN24" s="194"/>
      <c r="ERO24" s="194"/>
      <c r="ERP24" s="194"/>
      <c r="ERQ24" s="194"/>
      <c r="ERR24" s="194"/>
      <c r="ERS24" s="194"/>
      <c r="ERT24" s="194"/>
      <c r="ERU24" s="194"/>
      <c r="ERV24" s="194"/>
      <c r="ERW24" s="194"/>
      <c r="ERX24" s="194"/>
      <c r="ERY24" s="194"/>
      <c r="ERZ24" s="194"/>
      <c r="ESA24" s="194"/>
      <c r="ESB24" s="194"/>
      <c r="ESC24" s="194"/>
      <c r="ESD24" s="194"/>
      <c r="ESE24" s="194"/>
      <c r="ESF24" s="194"/>
      <c r="ESG24" s="194"/>
      <c r="ESH24" s="194"/>
      <c r="ESI24" s="194"/>
      <c r="ESJ24" s="194"/>
      <c r="ESK24" s="194"/>
      <c r="ESL24" s="194"/>
      <c r="ESM24" s="194"/>
      <c r="ESN24" s="194"/>
      <c r="ESO24" s="194"/>
      <c r="ESP24" s="194"/>
      <c r="ESQ24" s="194"/>
      <c r="ESR24" s="194"/>
      <c r="ESS24" s="194"/>
      <c r="EST24" s="194"/>
      <c r="ESU24" s="194"/>
      <c r="ESV24" s="194"/>
      <c r="ESW24" s="194"/>
      <c r="ESX24" s="194"/>
      <c r="ESY24" s="194"/>
      <c r="ESZ24" s="194"/>
      <c r="ETA24" s="194"/>
      <c r="ETB24" s="194"/>
      <c r="ETC24" s="194"/>
      <c r="ETD24" s="194"/>
      <c r="ETE24" s="194"/>
      <c r="ETF24" s="194"/>
      <c r="ETG24" s="194"/>
      <c r="ETH24" s="194"/>
      <c r="ETI24" s="194"/>
      <c r="ETJ24" s="194"/>
      <c r="ETK24" s="194"/>
      <c r="ETL24" s="194"/>
      <c r="ETM24" s="194"/>
      <c r="ETN24" s="194"/>
      <c r="ETO24" s="194"/>
      <c r="ETP24" s="194"/>
      <c r="ETQ24" s="194"/>
      <c r="ETR24" s="194"/>
      <c r="ETS24" s="194"/>
      <c r="ETT24" s="194"/>
      <c r="ETU24" s="194"/>
      <c r="ETV24" s="194"/>
      <c r="ETW24" s="194"/>
      <c r="ETX24" s="194"/>
      <c r="ETY24" s="194"/>
      <c r="ETZ24" s="194"/>
      <c r="EUA24" s="194"/>
      <c r="EUB24" s="194"/>
      <c r="EUC24" s="194"/>
      <c r="EUD24" s="194"/>
      <c r="EUE24" s="194"/>
      <c r="EUF24" s="194"/>
      <c r="EUG24" s="194"/>
      <c r="EUH24" s="194"/>
      <c r="EUI24" s="194"/>
      <c r="EUJ24" s="194"/>
      <c r="EUK24" s="194"/>
      <c r="EUL24" s="194"/>
      <c r="EUM24" s="194"/>
      <c r="EUN24" s="194"/>
      <c r="EUO24" s="194"/>
      <c r="EUP24" s="194"/>
      <c r="EUQ24" s="194"/>
      <c r="EUR24" s="194"/>
      <c r="EUS24" s="194"/>
      <c r="EUT24" s="194"/>
      <c r="EUU24" s="194"/>
      <c r="EUV24" s="194"/>
      <c r="EUW24" s="194"/>
      <c r="EUX24" s="194"/>
      <c r="EUY24" s="194"/>
      <c r="EUZ24" s="194"/>
      <c r="EVA24" s="194"/>
      <c r="EVB24" s="194"/>
      <c r="EVC24" s="194"/>
      <c r="EVD24" s="194"/>
      <c r="EVE24" s="194"/>
      <c r="EVF24" s="194"/>
      <c r="EVG24" s="194"/>
      <c r="EVH24" s="194"/>
      <c r="EVI24" s="194"/>
      <c r="EVJ24" s="194"/>
      <c r="EVK24" s="194"/>
      <c r="EVL24" s="194"/>
      <c r="EVM24" s="194"/>
      <c r="EVN24" s="194"/>
      <c r="EVO24" s="194"/>
      <c r="EVP24" s="194"/>
      <c r="EVQ24" s="194"/>
      <c r="EVR24" s="194"/>
      <c r="EVS24" s="194"/>
      <c r="EVT24" s="194"/>
      <c r="EVU24" s="194"/>
      <c r="EVV24" s="194"/>
      <c r="EVW24" s="194"/>
      <c r="EVX24" s="194"/>
      <c r="EVY24" s="194"/>
      <c r="EVZ24" s="194"/>
      <c r="EWA24" s="194"/>
      <c r="EWB24" s="194"/>
      <c r="EWC24" s="194"/>
      <c r="EWD24" s="194"/>
      <c r="EWE24" s="194"/>
      <c r="EWF24" s="194"/>
      <c r="EWG24" s="194"/>
      <c r="EWH24" s="194"/>
      <c r="EWI24" s="194"/>
      <c r="EWJ24" s="194"/>
      <c r="EWK24" s="194"/>
      <c r="EWL24" s="194"/>
      <c r="EWM24" s="194"/>
      <c r="EWN24" s="194"/>
      <c r="EWO24" s="194"/>
      <c r="EWP24" s="194"/>
      <c r="EWQ24" s="194"/>
      <c r="EWR24" s="194"/>
      <c r="EWS24" s="194"/>
      <c r="EWT24" s="194"/>
      <c r="EWU24" s="194"/>
      <c r="EWV24" s="194"/>
      <c r="EWW24" s="194"/>
      <c r="EWX24" s="194"/>
      <c r="EWY24" s="194"/>
      <c r="EWZ24" s="194"/>
      <c r="EXA24" s="194"/>
      <c r="EXB24" s="194"/>
      <c r="EXC24" s="194"/>
      <c r="EXD24" s="194"/>
      <c r="EXE24" s="194"/>
      <c r="EXF24" s="194"/>
      <c r="EXG24" s="194"/>
      <c r="EXH24" s="194"/>
      <c r="EXI24" s="194"/>
      <c r="EXJ24" s="194"/>
      <c r="EXK24" s="194"/>
      <c r="EXL24" s="194"/>
      <c r="EXM24" s="194"/>
      <c r="EXN24" s="194"/>
      <c r="EXO24" s="194"/>
      <c r="EXP24" s="194"/>
      <c r="EXQ24" s="194"/>
      <c r="EXR24" s="194"/>
      <c r="EXS24" s="194"/>
      <c r="EXT24" s="194"/>
      <c r="EXU24" s="194"/>
      <c r="EXV24" s="194"/>
      <c r="EXW24" s="194"/>
      <c r="EXX24" s="194"/>
      <c r="EXY24" s="194"/>
      <c r="EXZ24" s="194"/>
      <c r="EYA24" s="194"/>
      <c r="EYB24" s="194"/>
      <c r="EYC24" s="194"/>
      <c r="EYD24" s="194"/>
      <c r="EYE24" s="194"/>
      <c r="EYF24" s="194"/>
      <c r="EYG24" s="194"/>
      <c r="EYH24" s="194"/>
      <c r="EYI24" s="194"/>
      <c r="EYJ24" s="194"/>
      <c r="EYK24" s="194"/>
      <c r="EYL24" s="194"/>
      <c r="EYM24" s="194"/>
      <c r="EYN24" s="194"/>
      <c r="EYO24" s="194"/>
      <c r="EYP24" s="194"/>
      <c r="EYQ24" s="194"/>
      <c r="EYR24" s="194"/>
      <c r="EYS24" s="194"/>
      <c r="EYT24" s="194"/>
      <c r="EYU24" s="194"/>
      <c r="EYV24" s="194"/>
      <c r="EYW24" s="194"/>
      <c r="EYX24" s="194"/>
      <c r="EYY24" s="194"/>
      <c r="EYZ24" s="194"/>
      <c r="EZA24" s="194"/>
      <c r="EZB24" s="194"/>
      <c r="EZC24" s="194"/>
      <c r="EZD24" s="194"/>
      <c r="EZE24" s="194"/>
      <c r="EZF24" s="194"/>
      <c r="EZG24" s="194"/>
      <c r="EZH24" s="194"/>
      <c r="EZI24" s="194"/>
      <c r="EZJ24" s="194"/>
      <c r="EZK24" s="194"/>
      <c r="EZL24" s="194"/>
      <c r="EZM24" s="194"/>
      <c r="EZN24" s="194"/>
      <c r="EZO24" s="194"/>
      <c r="EZP24" s="194"/>
      <c r="EZQ24" s="194"/>
      <c r="EZR24" s="194"/>
      <c r="EZS24" s="194"/>
      <c r="EZT24" s="194"/>
      <c r="EZU24" s="194"/>
      <c r="EZV24" s="194"/>
      <c r="EZW24" s="194"/>
      <c r="EZX24" s="194"/>
      <c r="EZY24" s="194"/>
      <c r="EZZ24" s="194"/>
      <c r="FAA24" s="194"/>
      <c r="FAB24" s="194"/>
      <c r="FAC24" s="194"/>
      <c r="FAD24" s="194"/>
      <c r="FAE24" s="194"/>
      <c r="FAF24" s="194"/>
      <c r="FAG24" s="194"/>
      <c r="FAH24" s="194"/>
      <c r="FAI24" s="194"/>
      <c r="FAJ24" s="194"/>
      <c r="FAK24" s="194"/>
      <c r="FAL24" s="194"/>
      <c r="FAM24" s="194"/>
      <c r="FAN24" s="194"/>
      <c r="FAO24" s="194"/>
      <c r="FAP24" s="194"/>
      <c r="FAQ24" s="194"/>
      <c r="FAR24" s="194"/>
      <c r="FAS24" s="194"/>
      <c r="FAT24" s="194"/>
      <c r="FAU24" s="194"/>
      <c r="FAV24" s="194"/>
      <c r="FAW24" s="194"/>
      <c r="FAX24" s="194"/>
      <c r="FAY24" s="194"/>
      <c r="FAZ24" s="194"/>
      <c r="FBA24" s="194"/>
      <c r="FBB24" s="194"/>
      <c r="FBC24" s="194"/>
      <c r="FBD24" s="194"/>
      <c r="FBE24" s="194"/>
      <c r="FBF24" s="194"/>
      <c r="FBG24" s="194"/>
      <c r="FBH24" s="194"/>
      <c r="FBI24" s="194"/>
      <c r="FBJ24" s="194"/>
      <c r="FBK24" s="194"/>
      <c r="FBL24" s="194"/>
      <c r="FBM24" s="194"/>
      <c r="FBN24" s="194"/>
      <c r="FBO24" s="194"/>
      <c r="FBP24" s="194"/>
      <c r="FBQ24" s="194"/>
      <c r="FBR24" s="194"/>
      <c r="FBS24" s="194"/>
      <c r="FBT24" s="194"/>
      <c r="FBU24" s="194"/>
      <c r="FBV24" s="194"/>
      <c r="FBW24" s="194"/>
      <c r="FBX24" s="194"/>
      <c r="FBY24" s="194"/>
      <c r="FBZ24" s="194"/>
      <c r="FCA24" s="194"/>
      <c r="FCB24" s="194"/>
      <c r="FCC24" s="194"/>
      <c r="FCD24" s="194"/>
      <c r="FCE24" s="194"/>
      <c r="FCF24" s="194"/>
      <c r="FCG24" s="194"/>
      <c r="FCH24" s="194"/>
      <c r="FCI24" s="194"/>
      <c r="FCJ24" s="194"/>
      <c r="FCK24" s="194"/>
      <c r="FCL24" s="194"/>
      <c r="FCM24" s="194"/>
      <c r="FCN24" s="194"/>
      <c r="FCO24" s="194"/>
      <c r="FCP24" s="194"/>
      <c r="FCQ24" s="194"/>
      <c r="FCR24" s="194"/>
      <c r="FCS24" s="194"/>
      <c r="FCT24" s="194"/>
      <c r="FCU24" s="194"/>
      <c r="FCV24" s="194"/>
      <c r="FCW24" s="194"/>
      <c r="FCX24" s="194"/>
      <c r="FCY24" s="194"/>
      <c r="FCZ24" s="194"/>
      <c r="FDA24" s="194"/>
      <c r="FDB24" s="194"/>
      <c r="FDC24" s="194"/>
      <c r="FDD24" s="194"/>
      <c r="FDE24" s="194"/>
      <c r="FDF24" s="194"/>
      <c r="FDG24" s="194"/>
      <c r="FDH24" s="194"/>
      <c r="FDI24" s="194"/>
      <c r="FDJ24" s="194"/>
      <c r="FDK24" s="194"/>
      <c r="FDL24" s="194"/>
      <c r="FDM24" s="194"/>
      <c r="FDN24" s="194"/>
      <c r="FDO24" s="194"/>
      <c r="FDP24" s="194"/>
      <c r="FDQ24" s="194"/>
      <c r="FDR24" s="194"/>
      <c r="FDS24" s="194"/>
      <c r="FDT24" s="194"/>
      <c r="FDU24" s="194"/>
      <c r="FDV24" s="194"/>
      <c r="FDW24" s="194"/>
      <c r="FDX24" s="194"/>
      <c r="FDY24" s="194"/>
      <c r="FDZ24" s="194"/>
      <c r="FEA24" s="194"/>
      <c r="FEB24" s="194"/>
      <c r="FEC24" s="194"/>
      <c r="FED24" s="194"/>
      <c r="FEE24" s="194"/>
      <c r="FEF24" s="194"/>
      <c r="FEG24" s="194"/>
      <c r="FEH24" s="194"/>
      <c r="FEI24" s="194"/>
      <c r="FEJ24" s="194"/>
      <c r="FEK24" s="194"/>
      <c r="FEL24" s="194"/>
      <c r="FEM24" s="194"/>
      <c r="FEN24" s="194"/>
      <c r="FEO24" s="194"/>
      <c r="FEP24" s="194"/>
      <c r="FEQ24" s="194"/>
      <c r="FER24" s="194"/>
      <c r="FES24" s="194"/>
      <c r="FET24" s="194"/>
      <c r="FEU24" s="194"/>
      <c r="FEV24" s="194"/>
      <c r="FEW24" s="194"/>
      <c r="FEX24" s="194"/>
      <c r="FEY24" s="194"/>
      <c r="FEZ24" s="194"/>
      <c r="FFA24" s="194"/>
      <c r="FFB24" s="194"/>
      <c r="FFC24" s="194"/>
      <c r="FFD24" s="194"/>
      <c r="FFE24" s="194"/>
      <c r="FFF24" s="194"/>
      <c r="FFG24" s="194"/>
      <c r="FFH24" s="194"/>
      <c r="FFI24" s="194"/>
      <c r="FFJ24" s="194"/>
      <c r="FFK24" s="194"/>
      <c r="FFL24" s="194"/>
      <c r="FFM24" s="194"/>
      <c r="FFN24" s="194"/>
      <c r="FFO24" s="194"/>
      <c r="FFP24" s="194"/>
      <c r="FFQ24" s="194"/>
      <c r="FFR24" s="194"/>
      <c r="FFS24" s="194"/>
      <c r="FFT24" s="194"/>
      <c r="FFU24" s="194"/>
      <c r="FFV24" s="194"/>
      <c r="FFW24" s="194"/>
      <c r="FFX24" s="194"/>
      <c r="FFY24" s="194"/>
      <c r="FFZ24" s="194"/>
      <c r="FGA24" s="194"/>
      <c r="FGB24" s="194"/>
      <c r="FGC24" s="194"/>
      <c r="FGD24" s="194"/>
      <c r="FGE24" s="194"/>
      <c r="FGF24" s="194"/>
      <c r="FGG24" s="194"/>
      <c r="FGH24" s="194"/>
      <c r="FGI24" s="194"/>
      <c r="FGJ24" s="194"/>
      <c r="FGK24" s="194"/>
      <c r="FGL24" s="194"/>
      <c r="FGM24" s="194"/>
      <c r="FGN24" s="194"/>
      <c r="FGO24" s="194"/>
      <c r="FGP24" s="194"/>
      <c r="FGQ24" s="194"/>
      <c r="FGR24" s="194"/>
      <c r="FGS24" s="194"/>
      <c r="FGT24" s="194"/>
      <c r="FGU24" s="194"/>
      <c r="FGV24" s="194"/>
      <c r="FGW24" s="194"/>
      <c r="FGX24" s="194"/>
      <c r="FGY24" s="194"/>
      <c r="FGZ24" s="194"/>
      <c r="FHA24" s="194"/>
      <c r="FHB24" s="194"/>
      <c r="FHC24" s="194"/>
      <c r="FHD24" s="194"/>
      <c r="FHE24" s="194"/>
      <c r="FHF24" s="194"/>
      <c r="FHG24" s="194"/>
      <c r="FHH24" s="194"/>
      <c r="FHI24" s="194"/>
      <c r="FHJ24" s="194"/>
      <c r="FHK24" s="194"/>
      <c r="FHL24" s="194"/>
      <c r="FHM24" s="194"/>
      <c r="FHN24" s="194"/>
      <c r="FHO24" s="194"/>
      <c r="FHP24" s="194"/>
      <c r="FHQ24" s="194"/>
      <c r="FHR24" s="194"/>
      <c r="FHS24" s="194"/>
      <c r="FHT24" s="194"/>
      <c r="FHU24" s="194"/>
      <c r="FHV24" s="194"/>
      <c r="FHW24" s="194"/>
      <c r="FHX24" s="194"/>
      <c r="FHY24" s="194"/>
      <c r="FHZ24" s="194"/>
      <c r="FIA24" s="194"/>
      <c r="FIB24" s="194"/>
      <c r="FIC24" s="194"/>
      <c r="FID24" s="194"/>
      <c r="FIE24" s="194"/>
      <c r="FIF24" s="194"/>
      <c r="FIG24" s="194"/>
      <c r="FIH24" s="194"/>
      <c r="FII24" s="194"/>
      <c r="FIJ24" s="194"/>
      <c r="FIK24" s="194"/>
      <c r="FIL24" s="194"/>
      <c r="FIM24" s="194"/>
      <c r="FIN24" s="194"/>
      <c r="FIO24" s="194"/>
      <c r="FIP24" s="194"/>
      <c r="FIQ24" s="194"/>
      <c r="FIR24" s="194"/>
      <c r="FIS24" s="194"/>
      <c r="FIT24" s="194"/>
      <c r="FIU24" s="194"/>
      <c r="FIV24" s="194"/>
      <c r="FIW24" s="194"/>
      <c r="FIX24" s="194"/>
      <c r="FIY24" s="194"/>
      <c r="FIZ24" s="194"/>
      <c r="FJA24" s="194"/>
      <c r="FJB24" s="194"/>
      <c r="FJC24" s="194"/>
      <c r="FJD24" s="194"/>
      <c r="FJE24" s="194"/>
      <c r="FJF24" s="194"/>
      <c r="FJG24" s="194"/>
      <c r="FJH24" s="194"/>
      <c r="FJI24" s="194"/>
      <c r="FJJ24" s="194"/>
      <c r="FJK24" s="194"/>
      <c r="FJL24" s="194"/>
      <c r="FJM24" s="194"/>
      <c r="FJN24" s="194"/>
      <c r="FJO24" s="194"/>
      <c r="FJP24" s="194"/>
      <c r="FJQ24" s="194"/>
      <c r="FJR24" s="194"/>
      <c r="FJS24" s="194"/>
      <c r="FJT24" s="194"/>
      <c r="FJU24" s="194"/>
      <c r="FJV24" s="194"/>
      <c r="FJW24" s="194"/>
      <c r="FJX24" s="194"/>
      <c r="FJY24" s="194"/>
      <c r="FJZ24" s="194"/>
      <c r="FKA24" s="194"/>
      <c r="FKB24" s="194"/>
      <c r="FKC24" s="194"/>
      <c r="FKD24" s="194"/>
      <c r="FKE24" s="194"/>
      <c r="FKF24" s="194"/>
      <c r="FKG24" s="194"/>
      <c r="FKH24" s="194"/>
      <c r="FKI24" s="194"/>
      <c r="FKJ24" s="194"/>
      <c r="FKK24" s="194"/>
      <c r="FKL24" s="194"/>
      <c r="FKM24" s="194"/>
      <c r="FKN24" s="194"/>
      <c r="FKO24" s="194"/>
      <c r="FKP24" s="194"/>
      <c r="FKQ24" s="194"/>
      <c r="FKR24" s="194"/>
      <c r="FKS24" s="194"/>
      <c r="FKT24" s="194"/>
      <c r="FKU24" s="194"/>
      <c r="FKV24" s="194"/>
      <c r="FKW24" s="194"/>
      <c r="FKX24" s="194"/>
      <c r="FKY24" s="194"/>
      <c r="FKZ24" s="194"/>
      <c r="FLA24" s="194"/>
      <c r="FLB24" s="194"/>
      <c r="FLC24" s="194"/>
      <c r="FLD24" s="194"/>
      <c r="FLE24" s="194"/>
      <c r="FLF24" s="194"/>
      <c r="FLG24" s="194"/>
      <c r="FLH24" s="194"/>
      <c r="FLI24" s="194"/>
      <c r="FLJ24" s="194"/>
      <c r="FLK24" s="194"/>
      <c r="FLL24" s="194"/>
      <c r="FLM24" s="194"/>
      <c r="FLN24" s="194"/>
      <c r="FLO24" s="194"/>
      <c r="FLP24" s="194"/>
      <c r="FLQ24" s="194"/>
      <c r="FLR24" s="194"/>
      <c r="FLS24" s="194"/>
      <c r="FLT24" s="194"/>
      <c r="FLU24" s="194"/>
      <c r="FLV24" s="194"/>
      <c r="FLW24" s="194"/>
      <c r="FLX24" s="194"/>
      <c r="FLY24" s="194"/>
      <c r="FLZ24" s="194"/>
      <c r="FMA24" s="194"/>
      <c r="FMB24" s="194"/>
      <c r="FMC24" s="194"/>
      <c r="FMD24" s="194"/>
      <c r="FME24" s="194"/>
      <c r="FMF24" s="194"/>
      <c r="FMG24" s="194"/>
      <c r="FMH24" s="194"/>
      <c r="FMI24" s="194"/>
      <c r="FMJ24" s="194"/>
      <c r="FMK24" s="194"/>
      <c r="FML24" s="194"/>
      <c r="FMM24" s="194"/>
      <c r="FMN24" s="194"/>
      <c r="FMO24" s="194"/>
      <c r="FMP24" s="194"/>
      <c r="FMQ24" s="194"/>
      <c r="FMR24" s="194"/>
      <c r="FMS24" s="194"/>
      <c r="FMT24" s="194"/>
      <c r="FMU24" s="194"/>
      <c r="FMV24" s="194"/>
      <c r="FMW24" s="194"/>
      <c r="FMX24" s="194"/>
      <c r="FMY24" s="194"/>
      <c r="FMZ24" s="194"/>
      <c r="FNA24" s="194"/>
      <c r="FNB24" s="194"/>
      <c r="FNC24" s="194"/>
      <c r="FND24" s="194"/>
      <c r="FNE24" s="194"/>
      <c r="FNF24" s="194"/>
      <c r="FNG24" s="194"/>
      <c r="FNH24" s="194"/>
      <c r="FNI24" s="194"/>
      <c r="FNJ24" s="194"/>
      <c r="FNK24" s="194"/>
      <c r="FNL24" s="194"/>
      <c r="FNM24" s="194"/>
      <c r="FNN24" s="194"/>
      <c r="FNO24" s="194"/>
      <c r="FNP24" s="194"/>
      <c r="FNQ24" s="194"/>
      <c r="FNR24" s="194"/>
      <c r="FNS24" s="194"/>
      <c r="FNT24" s="194"/>
      <c r="FNU24" s="194"/>
      <c r="FNV24" s="194"/>
      <c r="FNW24" s="194"/>
      <c r="FNX24" s="194"/>
      <c r="FNY24" s="194"/>
      <c r="FNZ24" s="194"/>
      <c r="FOA24" s="194"/>
      <c r="FOB24" s="194"/>
      <c r="FOC24" s="194"/>
      <c r="FOD24" s="194"/>
      <c r="FOE24" s="194"/>
      <c r="FOF24" s="194"/>
      <c r="FOG24" s="194"/>
      <c r="FOH24" s="194"/>
      <c r="FOI24" s="194"/>
      <c r="FOJ24" s="194"/>
      <c r="FOK24" s="194"/>
      <c r="FOL24" s="194"/>
      <c r="FOM24" s="194"/>
      <c r="FON24" s="194"/>
      <c r="FOO24" s="194"/>
      <c r="FOP24" s="194"/>
      <c r="FOQ24" s="194"/>
      <c r="FOR24" s="194"/>
      <c r="FOS24" s="194"/>
      <c r="FOT24" s="194"/>
      <c r="FOU24" s="194"/>
      <c r="FOV24" s="194"/>
      <c r="FOW24" s="194"/>
      <c r="FOX24" s="194"/>
      <c r="FOY24" s="194"/>
      <c r="FOZ24" s="194"/>
      <c r="FPA24" s="194"/>
      <c r="FPB24" s="194"/>
      <c r="FPC24" s="194"/>
      <c r="FPD24" s="194"/>
      <c r="FPE24" s="194"/>
      <c r="FPF24" s="194"/>
      <c r="FPG24" s="194"/>
      <c r="FPH24" s="194"/>
      <c r="FPI24" s="194"/>
      <c r="FPJ24" s="194"/>
      <c r="FPK24" s="194"/>
      <c r="FPL24" s="194"/>
      <c r="FPM24" s="194"/>
      <c r="FPN24" s="194"/>
      <c r="FPO24" s="194"/>
      <c r="FPP24" s="194"/>
      <c r="FPQ24" s="194"/>
      <c r="FPR24" s="194"/>
      <c r="FPS24" s="194"/>
      <c r="FPT24" s="194"/>
      <c r="FPU24" s="194"/>
      <c r="FPV24" s="194"/>
      <c r="FPW24" s="194"/>
      <c r="FPX24" s="194"/>
      <c r="FPY24" s="194"/>
      <c r="FPZ24" s="194"/>
      <c r="FQA24" s="194"/>
      <c r="FQB24" s="194"/>
      <c r="FQC24" s="194"/>
      <c r="FQD24" s="194"/>
      <c r="FQE24" s="194"/>
      <c r="FQF24" s="194"/>
      <c r="FQG24" s="194"/>
      <c r="FQH24" s="194"/>
      <c r="FQI24" s="194"/>
      <c r="FQJ24" s="194"/>
      <c r="FQK24" s="194"/>
      <c r="FQL24" s="194"/>
      <c r="FQM24" s="194"/>
      <c r="FQN24" s="194"/>
      <c r="FQO24" s="194"/>
      <c r="FQP24" s="194"/>
      <c r="FQQ24" s="194"/>
      <c r="FQR24" s="194"/>
      <c r="FQS24" s="194"/>
      <c r="FQT24" s="194"/>
      <c r="FQU24" s="194"/>
      <c r="FQV24" s="194"/>
      <c r="FQW24" s="194"/>
      <c r="FQX24" s="194"/>
      <c r="FQY24" s="194"/>
      <c r="FQZ24" s="194"/>
      <c r="FRA24" s="194"/>
      <c r="FRB24" s="194"/>
      <c r="FRC24" s="194"/>
      <c r="FRD24" s="194"/>
      <c r="FRE24" s="194"/>
      <c r="FRF24" s="194"/>
      <c r="FRG24" s="194"/>
      <c r="FRH24" s="194"/>
      <c r="FRI24" s="194"/>
      <c r="FRJ24" s="194"/>
      <c r="FRK24" s="194"/>
      <c r="FRL24" s="194"/>
      <c r="FRM24" s="194"/>
      <c r="FRN24" s="194"/>
      <c r="FRO24" s="194"/>
      <c r="FRP24" s="194"/>
      <c r="FRQ24" s="194"/>
      <c r="FRR24" s="194"/>
      <c r="FRS24" s="194"/>
      <c r="FRT24" s="194"/>
      <c r="FRU24" s="194"/>
      <c r="FRV24" s="194"/>
      <c r="FRW24" s="194"/>
      <c r="FRX24" s="194"/>
      <c r="FRY24" s="194"/>
      <c r="FRZ24" s="194"/>
      <c r="FSA24" s="194"/>
      <c r="FSB24" s="194"/>
      <c r="FSC24" s="194"/>
      <c r="FSD24" s="194"/>
      <c r="FSE24" s="194"/>
      <c r="FSF24" s="194"/>
      <c r="FSG24" s="194"/>
      <c r="FSH24" s="194"/>
      <c r="FSI24" s="194"/>
      <c r="FSJ24" s="194"/>
      <c r="FSK24" s="194"/>
      <c r="FSL24" s="194"/>
      <c r="FSM24" s="194"/>
      <c r="FSN24" s="194"/>
      <c r="FSO24" s="194"/>
      <c r="FSP24" s="194"/>
      <c r="FSQ24" s="194"/>
      <c r="FSR24" s="194"/>
      <c r="FSS24" s="194"/>
      <c r="FST24" s="194"/>
      <c r="FSU24" s="194"/>
      <c r="FSV24" s="194"/>
      <c r="FSW24" s="194"/>
      <c r="FSX24" s="194"/>
      <c r="FSY24" s="194"/>
      <c r="FSZ24" s="194"/>
      <c r="FTA24" s="194"/>
      <c r="FTB24" s="194"/>
      <c r="FTC24" s="194"/>
      <c r="FTD24" s="194"/>
      <c r="FTE24" s="194"/>
      <c r="FTF24" s="194"/>
      <c r="FTG24" s="194"/>
      <c r="FTH24" s="194"/>
      <c r="FTI24" s="194"/>
      <c r="FTJ24" s="194"/>
      <c r="FTK24" s="194"/>
      <c r="FTL24" s="194"/>
      <c r="FTM24" s="194"/>
      <c r="FTN24" s="194"/>
      <c r="FTO24" s="194"/>
      <c r="FTP24" s="194"/>
      <c r="FTQ24" s="194"/>
      <c r="FTR24" s="194"/>
      <c r="FTS24" s="194"/>
      <c r="FTT24" s="194"/>
      <c r="FTU24" s="194"/>
      <c r="FTV24" s="194"/>
      <c r="FTW24" s="194"/>
      <c r="FTX24" s="194"/>
      <c r="FTY24" s="194"/>
      <c r="FTZ24" s="194"/>
      <c r="FUA24" s="194"/>
      <c r="FUB24" s="194"/>
      <c r="FUC24" s="194"/>
      <c r="FUD24" s="194"/>
      <c r="FUE24" s="194"/>
      <c r="FUF24" s="194"/>
      <c r="FUG24" s="194"/>
      <c r="FUH24" s="194"/>
      <c r="FUI24" s="194"/>
      <c r="FUJ24" s="194"/>
      <c r="FUK24" s="194"/>
      <c r="FUL24" s="194"/>
      <c r="FUM24" s="194"/>
      <c r="FUN24" s="194"/>
      <c r="FUO24" s="194"/>
      <c r="FUP24" s="194"/>
      <c r="FUQ24" s="194"/>
      <c r="FUR24" s="194"/>
      <c r="FUS24" s="194"/>
      <c r="FUT24" s="194"/>
      <c r="FUU24" s="194"/>
      <c r="FUV24" s="194"/>
      <c r="FUW24" s="194"/>
      <c r="FUX24" s="194"/>
      <c r="FUY24" s="194"/>
      <c r="FUZ24" s="194"/>
      <c r="FVA24" s="194"/>
      <c r="FVB24" s="194"/>
      <c r="FVC24" s="194"/>
      <c r="FVD24" s="194"/>
      <c r="FVE24" s="194"/>
      <c r="FVF24" s="194"/>
      <c r="FVG24" s="194"/>
      <c r="FVH24" s="194"/>
      <c r="FVI24" s="194"/>
      <c r="FVJ24" s="194"/>
      <c r="FVK24" s="194"/>
      <c r="FVL24" s="194"/>
      <c r="FVM24" s="194"/>
      <c r="FVN24" s="194"/>
      <c r="FVO24" s="194"/>
      <c r="FVP24" s="194"/>
      <c r="FVQ24" s="194"/>
      <c r="FVR24" s="194"/>
      <c r="FVS24" s="194"/>
      <c r="FVT24" s="194"/>
      <c r="FVU24" s="194"/>
      <c r="FVV24" s="194"/>
      <c r="FVW24" s="194"/>
      <c r="FVX24" s="194"/>
      <c r="FVY24" s="194"/>
      <c r="FVZ24" s="194"/>
      <c r="FWA24" s="194"/>
      <c r="FWB24" s="194"/>
      <c r="FWC24" s="194"/>
      <c r="FWD24" s="194"/>
      <c r="FWE24" s="194"/>
      <c r="FWF24" s="194"/>
      <c r="FWG24" s="194"/>
      <c r="FWH24" s="194"/>
      <c r="FWI24" s="194"/>
      <c r="FWJ24" s="194"/>
      <c r="FWK24" s="194"/>
      <c r="FWL24" s="194"/>
      <c r="FWM24" s="194"/>
      <c r="FWN24" s="194"/>
      <c r="FWO24" s="194"/>
      <c r="FWP24" s="194"/>
      <c r="FWQ24" s="194"/>
      <c r="FWR24" s="194"/>
      <c r="FWS24" s="194"/>
      <c r="FWT24" s="194"/>
      <c r="FWU24" s="194"/>
      <c r="FWV24" s="194"/>
      <c r="FWW24" s="194"/>
      <c r="FWX24" s="194"/>
      <c r="FWY24" s="194"/>
      <c r="FWZ24" s="194"/>
      <c r="FXA24" s="194"/>
      <c r="FXB24" s="194"/>
      <c r="FXC24" s="194"/>
      <c r="FXD24" s="194"/>
      <c r="FXE24" s="194"/>
      <c r="FXF24" s="194"/>
      <c r="FXG24" s="194"/>
      <c r="FXH24" s="194"/>
      <c r="FXI24" s="194"/>
      <c r="FXJ24" s="194"/>
      <c r="FXK24" s="194"/>
      <c r="FXL24" s="194"/>
      <c r="FXM24" s="194"/>
      <c r="FXN24" s="194"/>
      <c r="FXO24" s="194"/>
      <c r="FXP24" s="194"/>
      <c r="FXQ24" s="194"/>
      <c r="FXR24" s="194"/>
      <c r="FXS24" s="194"/>
      <c r="FXT24" s="194"/>
      <c r="FXU24" s="194"/>
      <c r="FXV24" s="194"/>
      <c r="FXW24" s="194"/>
      <c r="FXX24" s="194"/>
      <c r="FXY24" s="194"/>
      <c r="FXZ24" s="194"/>
      <c r="FYA24" s="194"/>
      <c r="FYB24" s="194"/>
      <c r="FYC24" s="194"/>
      <c r="FYD24" s="194"/>
      <c r="FYE24" s="194"/>
      <c r="FYF24" s="194"/>
      <c r="FYG24" s="194"/>
      <c r="FYH24" s="194"/>
      <c r="FYI24" s="194"/>
      <c r="FYJ24" s="194"/>
      <c r="FYK24" s="194"/>
      <c r="FYL24" s="194"/>
      <c r="FYM24" s="194"/>
      <c r="FYN24" s="194"/>
      <c r="FYO24" s="194"/>
      <c r="FYP24" s="194"/>
      <c r="FYQ24" s="194"/>
      <c r="FYR24" s="194"/>
      <c r="FYS24" s="194"/>
      <c r="FYT24" s="194"/>
      <c r="FYU24" s="194"/>
      <c r="FYV24" s="194"/>
      <c r="FYW24" s="194"/>
      <c r="FYX24" s="194"/>
      <c r="FYY24" s="194"/>
      <c r="FYZ24" s="194"/>
      <c r="FZA24" s="194"/>
      <c r="FZB24" s="194"/>
      <c r="FZC24" s="194"/>
      <c r="FZD24" s="194"/>
      <c r="FZE24" s="194"/>
      <c r="FZF24" s="194"/>
      <c r="FZG24" s="194"/>
      <c r="FZH24" s="194"/>
      <c r="FZI24" s="194"/>
      <c r="FZJ24" s="194"/>
      <c r="FZK24" s="194"/>
      <c r="FZL24" s="194"/>
      <c r="FZM24" s="194"/>
      <c r="FZN24" s="194"/>
      <c r="FZO24" s="194"/>
      <c r="FZP24" s="194"/>
      <c r="FZQ24" s="194"/>
      <c r="FZR24" s="194"/>
      <c r="FZS24" s="194"/>
      <c r="FZT24" s="194"/>
      <c r="FZU24" s="194"/>
      <c r="FZV24" s="194"/>
      <c r="FZW24" s="194"/>
      <c r="FZX24" s="194"/>
      <c r="FZY24" s="194"/>
      <c r="FZZ24" s="194"/>
      <c r="GAA24" s="194"/>
      <c r="GAB24" s="194"/>
      <c r="GAC24" s="194"/>
      <c r="GAD24" s="194"/>
      <c r="GAE24" s="194"/>
      <c r="GAF24" s="194"/>
      <c r="GAG24" s="194"/>
      <c r="GAH24" s="194"/>
      <c r="GAI24" s="194"/>
      <c r="GAJ24" s="194"/>
      <c r="GAK24" s="194"/>
      <c r="GAL24" s="194"/>
      <c r="GAM24" s="194"/>
      <c r="GAN24" s="194"/>
      <c r="GAO24" s="194"/>
      <c r="GAP24" s="194"/>
      <c r="GAQ24" s="194"/>
      <c r="GAR24" s="194"/>
      <c r="GAS24" s="194"/>
      <c r="GAT24" s="194"/>
      <c r="GAU24" s="194"/>
      <c r="GAV24" s="194"/>
      <c r="GAW24" s="194"/>
      <c r="GAX24" s="194"/>
      <c r="GAY24" s="194"/>
      <c r="GAZ24" s="194"/>
      <c r="GBA24" s="194"/>
      <c r="GBB24" s="194"/>
      <c r="GBC24" s="194"/>
      <c r="GBD24" s="194"/>
      <c r="GBE24" s="194"/>
      <c r="GBF24" s="194"/>
      <c r="GBG24" s="194"/>
      <c r="GBH24" s="194"/>
      <c r="GBI24" s="194"/>
      <c r="GBJ24" s="194"/>
      <c r="GBK24" s="194"/>
      <c r="GBL24" s="194"/>
      <c r="GBM24" s="194"/>
      <c r="GBN24" s="194"/>
      <c r="GBO24" s="194"/>
      <c r="GBP24" s="194"/>
      <c r="GBQ24" s="194"/>
      <c r="GBR24" s="194"/>
      <c r="GBS24" s="194"/>
      <c r="GBT24" s="194"/>
      <c r="GBU24" s="194"/>
      <c r="GBV24" s="194"/>
      <c r="GBW24" s="194"/>
      <c r="GBX24" s="194"/>
      <c r="GBY24" s="194"/>
      <c r="GBZ24" s="194"/>
      <c r="GCA24" s="194"/>
      <c r="GCB24" s="194"/>
      <c r="GCC24" s="194"/>
      <c r="GCD24" s="194"/>
      <c r="GCE24" s="194"/>
      <c r="GCF24" s="194"/>
      <c r="GCG24" s="194"/>
      <c r="GCH24" s="194"/>
      <c r="GCI24" s="194"/>
      <c r="GCJ24" s="194"/>
      <c r="GCK24" s="194"/>
      <c r="GCL24" s="194"/>
      <c r="GCM24" s="194"/>
      <c r="GCN24" s="194"/>
      <c r="GCO24" s="194"/>
      <c r="GCP24" s="194"/>
      <c r="GCQ24" s="194"/>
      <c r="GCR24" s="194"/>
      <c r="GCS24" s="194"/>
      <c r="GCT24" s="194"/>
      <c r="GCU24" s="194"/>
      <c r="GCV24" s="194"/>
      <c r="GCW24" s="194"/>
      <c r="GCX24" s="194"/>
      <c r="GCY24" s="194"/>
      <c r="GCZ24" s="194"/>
      <c r="GDA24" s="194"/>
      <c r="GDB24" s="194"/>
      <c r="GDC24" s="194"/>
      <c r="GDD24" s="194"/>
      <c r="GDE24" s="194"/>
      <c r="GDF24" s="194"/>
      <c r="GDG24" s="194"/>
      <c r="GDH24" s="194"/>
      <c r="GDI24" s="194"/>
      <c r="GDJ24" s="194"/>
      <c r="GDK24" s="194"/>
      <c r="GDL24" s="194"/>
      <c r="GDM24" s="194"/>
      <c r="GDN24" s="194"/>
      <c r="GDO24" s="194"/>
      <c r="GDP24" s="194"/>
      <c r="GDQ24" s="194"/>
      <c r="GDR24" s="194"/>
      <c r="GDS24" s="194"/>
      <c r="GDT24" s="194"/>
      <c r="GDU24" s="194"/>
      <c r="GDV24" s="194"/>
      <c r="GDW24" s="194"/>
      <c r="GDX24" s="194"/>
      <c r="GDY24" s="194"/>
      <c r="GDZ24" s="194"/>
      <c r="GEA24" s="194"/>
      <c r="GEB24" s="194"/>
      <c r="GEC24" s="194"/>
      <c r="GED24" s="194"/>
      <c r="GEE24" s="194"/>
      <c r="GEF24" s="194"/>
      <c r="GEG24" s="194"/>
      <c r="GEH24" s="194"/>
      <c r="GEI24" s="194"/>
      <c r="GEJ24" s="194"/>
      <c r="GEK24" s="194"/>
      <c r="GEL24" s="194"/>
      <c r="GEM24" s="194"/>
      <c r="GEN24" s="194"/>
      <c r="GEO24" s="194"/>
      <c r="GEP24" s="194"/>
      <c r="GEQ24" s="194"/>
      <c r="GER24" s="194"/>
      <c r="GES24" s="194"/>
      <c r="GET24" s="194"/>
      <c r="GEU24" s="194"/>
      <c r="GEV24" s="194"/>
      <c r="GEW24" s="194"/>
      <c r="GEX24" s="194"/>
      <c r="GEY24" s="194"/>
      <c r="GEZ24" s="194"/>
      <c r="GFA24" s="194"/>
      <c r="GFB24" s="194"/>
      <c r="GFC24" s="194"/>
      <c r="GFD24" s="194"/>
      <c r="GFE24" s="194"/>
      <c r="GFF24" s="194"/>
      <c r="GFG24" s="194"/>
      <c r="GFH24" s="194"/>
      <c r="GFI24" s="194"/>
      <c r="GFJ24" s="194"/>
      <c r="GFK24" s="194"/>
      <c r="GFL24" s="194"/>
      <c r="GFM24" s="194"/>
      <c r="GFN24" s="194"/>
      <c r="GFO24" s="194"/>
      <c r="GFP24" s="194"/>
      <c r="GFQ24" s="194"/>
      <c r="GFR24" s="194"/>
      <c r="GFS24" s="194"/>
      <c r="GFT24" s="194"/>
      <c r="GFU24" s="194"/>
      <c r="GFV24" s="194"/>
      <c r="GFW24" s="194"/>
      <c r="GFX24" s="194"/>
      <c r="GFY24" s="194"/>
      <c r="GFZ24" s="194"/>
      <c r="GGA24" s="194"/>
      <c r="GGB24" s="194"/>
      <c r="GGC24" s="194"/>
      <c r="GGD24" s="194"/>
      <c r="GGE24" s="194"/>
      <c r="GGF24" s="194"/>
      <c r="GGG24" s="194"/>
      <c r="GGH24" s="194"/>
      <c r="GGI24" s="194"/>
      <c r="GGJ24" s="194"/>
      <c r="GGK24" s="194"/>
      <c r="GGL24" s="194"/>
      <c r="GGM24" s="194"/>
      <c r="GGN24" s="194"/>
      <c r="GGO24" s="194"/>
      <c r="GGP24" s="194"/>
      <c r="GGQ24" s="194"/>
      <c r="GGR24" s="194"/>
      <c r="GGS24" s="194"/>
      <c r="GGT24" s="194"/>
      <c r="GGU24" s="194"/>
      <c r="GGV24" s="194"/>
      <c r="GGW24" s="194"/>
      <c r="GGX24" s="194"/>
      <c r="GGY24" s="194"/>
      <c r="GGZ24" s="194"/>
      <c r="GHA24" s="194"/>
      <c r="GHB24" s="194"/>
      <c r="GHC24" s="194"/>
      <c r="GHD24" s="194"/>
      <c r="GHE24" s="194"/>
      <c r="GHF24" s="194"/>
      <c r="GHG24" s="194"/>
      <c r="GHH24" s="194"/>
      <c r="GHI24" s="194"/>
      <c r="GHJ24" s="194"/>
      <c r="GHK24" s="194"/>
      <c r="GHL24" s="194"/>
      <c r="GHM24" s="194"/>
      <c r="GHN24" s="194"/>
      <c r="GHO24" s="194"/>
      <c r="GHP24" s="194"/>
      <c r="GHQ24" s="194"/>
      <c r="GHR24" s="194"/>
      <c r="GHS24" s="194"/>
      <c r="GHT24" s="194"/>
      <c r="GHU24" s="194"/>
      <c r="GHV24" s="194"/>
      <c r="GHW24" s="194"/>
      <c r="GHX24" s="194"/>
      <c r="GHY24" s="194"/>
      <c r="GHZ24" s="194"/>
      <c r="GIA24" s="194"/>
      <c r="GIB24" s="194"/>
      <c r="GIC24" s="194"/>
      <c r="GID24" s="194"/>
      <c r="GIE24" s="194"/>
      <c r="GIF24" s="194"/>
      <c r="GIG24" s="194"/>
      <c r="GIH24" s="194"/>
      <c r="GII24" s="194"/>
      <c r="GIJ24" s="194"/>
      <c r="GIK24" s="194"/>
      <c r="GIL24" s="194"/>
      <c r="GIM24" s="194"/>
      <c r="GIN24" s="194"/>
      <c r="GIO24" s="194"/>
      <c r="GIP24" s="194"/>
      <c r="GIQ24" s="194"/>
      <c r="GIR24" s="194"/>
      <c r="GIS24" s="194"/>
      <c r="GIT24" s="194"/>
      <c r="GIU24" s="194"/>
      <c r="GIV24" s="194"/>
      <c r="GIW24" s="194"/>
      <c r="GIX24" s="194"/>
      <c r="GIY24" s="194"/>
      <c r="GIZ24" s="194"/>
      <c r="GJA24" s="194"/>
      <c r="GJB24" s="194"/>
      <c r="GJC24" s="194"/>
      <c r="GJD24" s="194"/>
      <c r="GJE24" s="194"/>
      <c r="GJF24" s="194"/>
      <c r="GJG24" s="194"/>
      <c r="GJH24" s="194"/>
      <c r="GJI24" s="194"/>
      <c r="GJJ24" s="194"/>
      <c r="GJK24" s="194"/>
      <c r="GJL24" s="194"/>
      <c r="GJM24" s="194"/>
      <c r="GJN24" s="194"/>
      <c r="GJO24" s="194"/>
      <c r="GJP24" s="194"/>
      <c r="GJQ24" s="194"/>
      <c r="GJR24" s="194"/>
      <c r="GJS24" s="194"/>
      <c r="GJT24" s="194"/>
      <c r="GJU24" s="194"/>
      <c r="GJV24" s="194"/>
      <c r="GJW24" s="194"/>
      <c r="GJX24" s="194"/>
      <c r="GJY24" s="194"/>
      <c r="GJZ24" s="194"/>
      <c r="GKA24" s="194"/>
      <c r="GKB24" s="194"/>
      <c r="GKC24" s="194"/>
      <c r="GKD24" s="194"/>
      <c r="GKE24" s="194"/>
      <c r="GKF24" s="194"/>
      <c r="GKG24" s="194"/>
      <c r="GKH24" s="194"/>
      <c r="GKI24" s="194"/>
      <c r="GKJ24" s="194"/>
      <c r="GKK24" s="194"/>
      <c r="GKL24" s="194"/>
      <c r="GKM24" s="194"/>
      <c r="GKN24" s="194"/>
      <c r="GKO24" s="194"/>
      <c r="GKP24" s="194"/>
      <c r="GKQ24" s="194"/>
      <c r="GKR24" s="194"/>
      <c r="GKS24" s="194"/>
      <c r="GKT24" s="194"/>
      <c r="GKU24" s="194"/>
      <c r="GKV24" s="194"/>
      <c r="GKW24" s="194"/>
      <c r="GKX24" s="194"/>
      <c r="GKY24" s="194"/>
      <c r="GKZ24" s="194"/>
      <c r="GLA24" s="194"/>
      <c r="GLB24" s="194"/>
      <c r="GLC24" s="194"/>
      <c r="GLD24" s="194"/>
      <c r="GLE24" s="194"/>
      <c r="GLF24" s="194"/>
      <c r="GLG24" s="194"/>
      <c r="GLH24" s="194"/>
      <c r="GLI24" s="194"/>
      <c r="GLJ24" s="194"/>
      <c r="GLK24" s="194"/>
      <c r="GLL24" s="194"/>
      <c r="GLM24" s="194"/>
      <c r="GLN24" s="194"/>
      <c r="GLO24" s="194"/>
      <c r="GLP24" s="194"/>
      <c r="GLQ24" s="194"/>
      <c r="GLR24" s="194"/>
      <c r="GLS24" s="194"/>
      <c r="GLT24" s="194"/>
      <c r="GLU24" s="194"/>
      <c r="GLV24" s="194"/>
      <c r="GLW24" s="194"/>
      <c r="GLX24" s="194"/>
      <c r="GLY24" s="194"/>
      <c r="GLZ24" s="194"/>
      <c r="GMA24" s="194"/>
      <c r="GMB24" s="194"/>
      <c r="GMC24" s="194"/>
      <c r="GMD24" s="194"/>
      <c r="GME24" s="194"/>
      <c r="GMF24" s="194"/>
      <c r="GMG24" s="194"/>
      <c r="GMH24" s="194"/>
      <c r="GMI24" s="194"/>
      <c r="GMJ24" s="194"/>
      <c r="GMK24" s="194"/>
      <c r="GML24" s="194"/>
      <c r="GMM24" s="194"/>
      <c r="GMN24" s="194"/>
      <c r="GMO24" s="194"/>
      <c r="GMP24" s="194"/>
      <c r="GMQ24" s="194"/>
      <c r="GMR24" s="194"/>
      <c r="GMS24" s="194"/>
      <c r="GMT24" s="194"/>
      <c r="GMU24" s="194"/>
      <c r="GMV24" s="194"/>
      <c r="GMW24" s="194"/>
      <c r="GMX24" s="194"/>
      <c r="GMY24" s="194"/>
      <c r="GMZ24" s="194"/>
      <c r="GNA24" s="194"/>
      <c r="GNB24" s="194"/>
      <c r="GNC24" s="194"/>
      <c r="GND24" s="194"/>
      <c r="GNE24" s="194"/>
      <c r="GNF24" s="194"/>
      <c r="GNG24" s="194"/>
      <c r="GNH24" s="194"/>
      <c r="GNI24" s="194"/>
      <c r="GNJ24" s="194"/>
      <c r="GNK24" s="194"/>
      <c r="GNL24" s="194"/>
      <c r="GNM24" s="194"/>
      <c r="GNN24" s="194"/>
      <c r="GNO24" s="194"/>
      <c r="GNP24" s="194"/>
      <c r="GNQ24" s="194"/>
      <c r="GNR24" s="194"/>
      <c r="GNS24" s="194"/>
      <c r="GNT24" s="194"/>
      <c r="GNU24" s="194"/>
      <c r="GNV24" s="194"/>
      <c r="GNW24" s="194"/>
      <c r="GNX24" s="194"/>
      <c r="GNY24" s="194"/>
      <c r="GNZ24" s="194"/>
      <c r="GOA24" s="194"/>
      <c r="GOB24" s="194"/>
      <c r="GOC24" s="194"/>
      <c r="GOD24" s="194"/>
      <c r="GOE24" s="194"/>
      <c r="GOF24" s="194"/>
      <c r="GOG24" s="194"/>
      <c r="GOH24" s="194"/>
      <c r="GOI24" s="194"/>
      <c r="GOJ24" s="194"/>
      <c r="GOK24" s="194"/>
      <c r="GOL24" s="194"/>
      <c r="GOM24" s="194"/>
      <c r="GON24" s="194"/>
      <c r="GOO24" s="194"/>
      <c r="GOP24" s="194"/>
      <c r="GOQ24" s="194"/>
      <c r="GOR24" s="194"/>
      <c r="GOS24" s="194"/>
      <c r="GOT24" s="194"/>
      <c r="GOU24" s="194"/>
      <c r="GOV24" s="194"/>
      <c r="GOW24" s="194"/>
      <c r="GOX24" s="194"/>
      <c r="GOY24" s="194"/>
      <c r="GOZ24" s="194"/>
      <c r="GPA24" s="194"/>
      <c r="GPB24" s="194"/>
      <c r="GPC24" s="194"/>
      <c r="GPD24" s="194"/>
      <c r="GPE24" s="194"/>
      <c r="GPF24" s="194"/>
      <c r="GPG24" s="194"/>
      <c r="GPH24" s="194"/>
      <c r="GPI24" s="194"/>
      <c r="GPJ24" s="194"/>
      <c r="GPK24" s="194"/>
      <c r="GPL24" s="194"/>
      <c r="GPM24" s="194"/>
      <c r="GPN24" s="194"/>
      <c r="GPO24" s="194"/>
      <c r="GPP24" s="194"/>
      <c r="GPQ24" s="194"/>
      <c r="GPR24" s="194"/>
      <c r="GPS24" s="194"/>
      <c r="GPT24" s="194"/>
      <c r="GPU24" s="194"/>
      <c r="GPV24" s="194"/>
      <c r="GPW24" s="194"/>
      <c r="GPX24" s="194"/>
      <c r="GPY24" s="194"/>
      <c r="GPZ24" s="194"/>
      <c r="GQA24" s="194"/>
      <c r="GQB24" s="194"/>
      <c r="GQC24" s="194"/>
      <c r="GQD24" s="194"/>
      <c r="GQE24" s="194"/>
      <c r="GQF24" s="194"/>
      <c r="GQG24" s="194"/>
      <c r="GQH24" s="194"/>
      <c r="GQI24" s="194"/>
      <c r="GQJ24" s="194"/>
      <c r="GQK24" s="194"/>
      <c r="GQL24" s="194"/>
      <c r="GQM24" s="194"/>
      <c r="GQN24" s="194"/>
      <c r="GQO24" s="194"/>
      <c r="GQP24" s="194"/>
      <c r="GQQ24" s="194"/>
      <c r="GQR24" s="194"/>
      <c r="GQS24" s="194"/>
      <c r="GQT24" s="194"/>
      <c r="GQU24" s="194"/>
      <c r="GQV24" s="194"/>
      <c r="GQW24" s="194"/>
      <c r="GQX24" s="194"/>
      <c r="GQY24" s="194"/>
      <c r="GQZ24" s="194"/>
      <c r="GRA24" s="194"/>
      <c r="GRB24" s="194"/>
      <c r="GRC24" s="194"/>
      <c r="GRD24" s="194"/>
      <c r="GRE24" s="194"/>
      <c r="GRF24" s="194"/>
      <c r="GRG24" s="194"/>
      <c r="GRH24" s="194"/>
      <c r="GRI24" s="194"/>
      <c r="GRJ24" s="194"/>
      <c r="GRK24" s="194"/>
      <c r="GRL24" s="194"/>
      <c r="GRM24" s="194"/>
      <c r="GRN24" s="194"/>
      <c r="GRO24" s="194"/>
      <c r="GRP24" s="194"/>
      <c r="GRQ24" s="194"/>
      <c r="GRR24" s="194"/>
      <c r="GRS24" s="194"/>
      <c r="GRT24" s="194"/>
      <c r="GRU24" s="194"/>
      <c r="GRV24" s="194"/>
      <c r="GRW24" s="194"/>
      <c r="GRX24" s="194"/>
      <c r="GRY24" s="194"/>
      <c r="GRZ24" s="194"/>
      <c r="GSA24" s="194"/>
      <c r="GSB24" s="194"/>
      <c r="GSC24" s="194"/>
      <c r="GSD24" s="194"/>
      <c r="GSE24" s="194"/>
      <c r="GSF24" s="194"/>
      <c r="GSG24" s="194"/>
      <c r="GSH24" s="194"/>
      <c r="GSI24" s="194"/>
      <c r="GSJ24" s="194"/>
      <c r="GSK24" s="194"/>
      <c r="GSL24" s="194"/>
      <c r="GSM24" s="194"/>
      <c r="GSN24" s="194"/>
      <c r="GSO24" s="194"/>
      <c r="GSP24" s="194"/>
      <c r="GSQ24" s="194"/>
      <c r="GSR24" s="194"/>
      <c r="GSS24" s="194"/>
      <c r="GST24" s="194"/>
      <c r="GSU24" s="194"/>
      <c r="GSV24" s="194"/>
      <c r="GSW24" s="194"/>
      <c r="GSX24" s="194"/>
      <c r="GSY24" s="194"/>
      <c r="GSZ24" s="194"/>
      <c r="GTA24" s="194"/>
      <c r="GTB24" s="194"/>
      <c r="GTC24" s="194"/>
      <c r="GTD24" s="194"/>
      <c r="GTE24" s="194"/>
      <c r="GTF24" s="194"/>
      <c r="GTG24" s="194"/>
      <c r="GTH24" s="194"/>
      <c r="GTI24" s="194"/>
      <c r="GTJ24" s="194"/>
      <c r="GTK24" s="194"/>
      <c r="GTL24" s="194"/>
      <c r="GTM24" s="194"/>
      <c r="GTN24" s="194"/>
      <c r="GTO24" s="194"/>
      <c r="GTP24" s="194"/>
      <c r="GTQ24" s="194"/>
      <c r="GTR24" s="194"/>
      <c r="GTS24" s="194"/>
      <c r="GTT24" s="194"/>
      <c r="GTU24" s="194"/>
      <c r="GTV24" s="194"/>
      <c r="GTW24" s="194"/>
      <c r="GTX24" s="194"/>
      <c r="GTY24" s="194"/>
      <c r="GTZ24" s="194"/>
      <c r="GUA24" s="194"/>
      <c r="GUB24" s="194"/>
      <c r="GUC24" s="194"/>
      <c r="GUD24" s="194"/>
      <c r="GUE24" s="194"/>
      <c r="GUF24" s="194"/>
      <c r="GUG24" s="194"/>
      <c r="GUH24" s="194"/>
      <c r="GUI24" s="194"/>
      <c r="GUJ24" s="194"/>
      <c r="GUK24" s="194"/>
      <c r="GUL24" s="194"/>
      <c r="GUM24" s="194"/>
      <c r="GUN24" s="194"/>
      <c r="GUO24" s="194"/>
      <c r="GUP24" s="194"/>
      <c r="GUQ24" s="194"/>
      <c r="GUR24" s="194"/>
      <c r="GUS24" s="194"/>
      <c r="GUT24" s="194"/>
      <c r="GUU24" s="194"/>
      <c r="GUV24" s="194"/>
      <c r="GUW24" s="194"/>
      <c r="GUX24" s="194"/>
      <c r="GUY24" s="194"/>
      <c r="GUZ24" s="194"/>
      <c r="GVA24" s="194"/>
      <c r="GVB24" s="194"/>
      <c r="GVC24" s="194"/>
      <c r="GVD24" s="194"/>
      <c r="GVE24" s="194"/>
      <c r="GVF24" s="194"/>
      <c r="GVG24" s="194"/>
      <c r="GVH24" s="194"/>
      <c r="GVI24" s="194"/>
      <c r="GVJ24" s="194"/>
      <c r="GVK24" s="194"/>
      <c r="GVL24" s="194"/>
      <c r="GVM24" s="194"/>
      <c r="GVN24" s="194"/>
      <c r="GVO24" s="194"/>
      <c r="GVP24" s="194"/>
      <c r="GVQ24" s="194"/>
      <c r="GVR24" s="194"/>
      <c r="GVS24" s="194"/>
      <c r="GVT24" s="194"/>
      <c r="GVU24" s="194"/>
      <c r="GVV24" s="194"/>
      <c r="GVW24" s="194"/>
      <c r="GVX24" s="194"/>
      <c r="GVY24" s="194"/>
      <c r="GVZ24" s="194"/>
      <c r="GWA24" s="194"/>
      <c r="GWB24" s="194"/>
      <c r="GWC24" s="194"/>
      <c r="GWD24" s="194"/>
      <c r="GWE24" s="194"/>
      <c r="GWF24" s="194"/>
      <c r="GWG24" s="194"/>
      <c r="GWH24" s="194"/>
      <c r="GWI24" s="194"/>
      <c r="GWJ24" s="194"/>
      <c r="GWK24" s="194"/>
      <c r="GWL24" s="194"/>
      <c r="GWM24" s="194"/>
      <c r="GWN24" s="194"/>
      <c r="GWO24" s="194"/>
      <c r="GWP24" s="194"/>
      <c r="GWQ24" s="194"/>
      <c r="GWR24" s="194"/>
      <c r="GWS24" s="194"/>
      <c r="GWT24" s="194"/>
      <c r="GWU24" s="194"/>
      <c r="GWV24" s="194"/>
      <c r="GWW24" s="194"/>
      <c r="GWX24" s="194"/>
      <c r="GWY24" s="194"/>
      <c r="GWZ24" s="194"/>
      <c r="GXA24" s="194"/>
      <c r="GXB24" s="194"/>
      <c r="GXC24" s="194"/>
      <c r="GXD24" s="194"/>
      <c r="GXE24" s="194"/>
      <c r="GXF24" s="194"/>
      <c r="GXG24" s="194"/>
      <c r="GXH24" s="194"/>
      <c r="GXI24" s="194"/>
      <c r="GXJ24" s="194"/>
      <c r="GXK24" s="194"/>
      <c r="GXL24" s="194"/>
      <c r="GXM24" s="194"/>
      <c r="GXN24" s="194"/>
      <c r="GXO24" s="194"/>
      <c r="GXP24" s="194"/>
      <c r="GXQ24" s="194"/>
      <c r="GXR24" s="194"/>
      <c r="GXS24" s="194"/>
      <c r="GXT24" s="194"/>
      <c r="GXU24" s="194"/>
      <c r="GXV24" s="194"/>
      <c r="GXW24" s="194"/>
      <c r="GXX24" s="194"/>
      <c r="GXY24" s="194"/>
      <c r="GXZ24" s="194"/>
      <c r="GYA24" s="194"/>
      <c r="GYB24" s="194"/>
      <c r="GYC24" s="194"/>
      <c r="GYD24" s="194"/>
      <c r="GYE24" s="194"/>
      <c r="GYF24" s="194"/>
      <c r="GYG24" s="194"/>
      <c r="GYH24" s="194"/>
      <c r="GYI24" s="194"/>
      <c r="GYJ24" s="194"/>
      <c r="GYK24" s="194"/>
      <c r="GYL24" s="194"/>
      <c r="GYM24" s="194"/>
      <c r="GYN24" s="194"/>
      <c r="GYO24" s="194"/>
      <c r="GYP24" s="194"/>
      <c r="GYQ24" s="194"/>
      <c r="GYR24" s="194"/>
      <c r="GYS24" s="194"/>
      <c r="GYT24" s="194"/>
      <c r="GYU24" s="194"/>
      <c r="GYV24" s="194"/>
      <c r="GYW24" s="194"/>
      <c r="GYX24" s="194"/>
      <c r="GYY24" s="194"/>
      <c r="GYZ24" s="194"/>
      <c r="GZA24" s="194"/>
      <c r="GZB24" s="194"/>
      <c r="GZC24" s="194"/>
      <c r="GZD24" s="194"/>
      <c r="GZE24" s="194"/>
      <c r="GZF24" s="194"/>
      <c r="GZG24" s="194"/>
      <c r="GZH24" s="194"/>
      <c r="GZI24" s="194"/>
      <c r="GZJ24" s="194"/>
      <c r="GZK24" s="194"/>
      <c r="GZL24" s="194"/>
      <c r="GZM24" s="194"/>
      <c r="GZN24" s="194"/>
      <c r="GZO24" s="194"/>
      <c r="GZP24" s="194"/>
      <c r="GZQ24" s="194"/>
      <c r="GZR24" s="194"/>
      <c r="GZS24" s="194"/>
      <c r="GZT24" s="194"/>
      <c r="GZU24" s="194"/>
      <c r="GZV24" s="194"/>
      <c r="GZW24" s="194"/>
      <c r="GZX24" s="194"/>
      <c r="GZY24" s="194"/>
      <c r="GZZ24" s="194"/>
      <c r="HAA24" s="194"/>
      <c r="HAB24" s="194"/>
      <c r="HAC24" s="194"/>
      <c r="HAD24" s="194"/>
      <c r="HAE24" s="194"/>
      <c r="HAF24" s="194"/>
      <c r="HAG24" s="194"/>
      <c r="HAH24" s="194"/>
      <c r="HAI24" s="194"/>
      <c r="HAJ24" s="194"/>
      <c r="HAK24" s="194"/>
      <c r="HAL24" s="194"/>
      <c r="HAM24" s="194"/>
      <c r="HAN24" s="194"/>
      <c r="HAO24" s="194"/>
      <c r="HAP24" s="194"/>
      <c r="HAQ24" s="194"/>
      <c r="HAR24" s="194"/>
      <c r="HAS24" s="194"/>
      <c r="HAT24" s="194"/>
      <c r="HAU24" s="194"/>
      <c r="HAV24" s="194"/>
      <c r="HAW24" s="194"/>
      <c r="HAX24" s="194"/>
      <c r="HAY24" s="194"/>
      <c r="HAZ24" s="194"/>
      <c r="HBA24" s="194"/>
      <c r="HBB24" s="194"/>
      <c r="HBC24" s="194"/>
      <c r="HBD24" s="194"/>
      <c r="HBE24" s="194"/>
      <c r="HBF24" s="194"/>
      <c r="HBG24" s="194"/>
      <c r="HBH24" s="194"/>
      <c r="HBI24" s="194"/>
      <c r="HBJ24" s="194"/>
      <c r="HBK24" s="194"/>
      <c r="HBL24" s="194"/>
      <c r="HBM24" s="194"/>
      <c r="HBN24" s="194"/>
      <c r="HBO24" s="194"/>
      <c r="HBP24" s="194"/>
      <c r="HBQ24" s="194"/>
      <c r="HBR24" s="194"/>
      <c r="HBS24" s="194"/>
      <c r="HBT24" s="194"/>
      <c r="HBU24" s="194"/>
      <c r="HBV24" s="194"/>
      <c r="HBW24" s="194"/>
      <c r="HBX24" s="194"/>
      <c r="HBY24" s="194"/>
      <c r="HBZ24" s="194"/>
      <c r="HCA24" s="194"/>
      <c r="HCB24" s="194"/>
      <c r="HCC24" s="194"/>
      <c r="HCD24" s="194"/>
      <c r="HCE24" s="194"/>
      <c r="HCF24" s="194"/>
      <c r="HCG24" s="194"/>
      <c r="HCH24" s="194"/>
      <c r="HCI24" s="194"/>
      <c r="HCJ24" s="194"/>
      <c r="HCK24" s="194"/>
      <c r="HCL24" s="194"/>
      <c r="HCM24" s="194"/>
      <c r="HCN24" s="194"/>
      <c r="HCO24" s="194"/>
      <c r="HCP24" s="194"/>
      <c r="HCQ24" s="194"/>
      <c r="HCR24" s="194"/>
      <c r="HCS24" s="194"/>
      <c r="HCT24" s="194"/>
      <c r="HCU24" s="194"/>
      <c r="HCV24" s="194"/>
      <c r="HCW24" s="194"/>
      <c r="HCX24" s="194"/>
      <c r="HCY24" s="194"/>
      <c r="HCZ24" s="194"/>
      <c r="HDA24" s="194"/>
      <c r="HDB24" s="194"/>
      <c r="HDC24" s="194"/>
      <c r="HDD24" s="194"/>
      <c r="HDE24" s="194"/>
      <c r="HDF24" s="194"/>
      <c r="HDG24" s="194"/>
      <c r="HDH24" s="194"/>
      <c r="HDI24" s="194"/>
      <c r="HDJ24" s="194"/>
      <c r="HDK24" s="194"/>
      <c r="HDL24" s="194"/>
      <c r="HDM24" s="194"/>
      <c r="HDN24" s="194"/>
      <c r="HDO24" s="194"/>
      <c r="HDP24" s="194"/>
      <c r="HDQ24" s="194"/>
      <c r="HDR24" s="194"/>
      <c r="HDS24" s="194"/>
      <c r="HDT24" s="194"/>
      <c r="HDU24" s="194"/>
      <c r="HDV24" s="194"/>
      <c r="HDW24" s="194"/>
      <c r="HDX24" s="194"/>
      <c r="HDY24" s="194"/>
      <c r="HDZ24" s="194"/>
      <c r="HEA24" s="194"/>
      <c r="HEB24" s="194"/>
      <c r="HEC24" s="194"/>
      <c r="HED24" s="194"/>
      <c r="HEE24" s="194"/>
      <c r="HEF24" s="194"/>
      <c r="HEG24" s="194"/>
      <c r="HEH24" s="194"/>
      <c r="HEI24" s="194"/>
      <c r="HEJ24" s="194"/>
      <c r="HEK24" s="194"/>
      <c r="HEL24" s="194"/>
      <c r="HEM24" s="194"/>
      <c r="HEN24" s="194"/>
      <c r="HEO24" s="194"/>
      <c r="HEP24" s="194"/>
      <c r="HEQ24" s="194"/>
      <c r="HER24" s="194"/>
      <c r="HES24" s="194"/>
      <c r="HET24" s="194"/>
      <c r="HEU24" s="194"/>
      <c r="HEV24" s="194"/>
      <c r="HEW24" s="194"/>
      <c r="HEX24" s="194"/>
      <c r="HEY24" s="194"/>
      <c r="HEZ24" s="194"/>
      <c r="HFA24" s="194"/>
      <c r="HFB24" s="194"/>
      <c r="HFC24" s="194"/>
      <c r="HFD24" s="194"/>
      <c r="HFE24" s="194"/>
      <c r="HFF24" s="194"/>
      <c r="HFG24" s="194"/>
      <c r="HFH24" s="194"/>
      <c r="HFI24" s="194"/>
      <c r="HFJ24" s="194"/>
      <c r="HFK24" s="194"/>
      <c r="HFL24" s="194"/>
      <c r="HFM24" s="194"/>
      <c r="HFN24" s="194"/>
      <c r="HFO24" s="194"/>
      <c r="HFP24" s="194"/>
      <c r="HFQ24" s="194"/>
      <c r="HFR24" s="194"/>
      <c r="HFS24" s="194"/>
      <c r="HFT24" s="194"/>
      <c r="HFU24" s="194"/>
      <c r="HFV24" s="194"/>
      <c r="HFW24" s="194"/>
      <c r="HFX24" s="194"/>
      <c r="HFY24" s="194"/>
      <c r="HFZ24" s="194"/>
      <c r="HGA24" s="194"/>
      <c r="HGB24" s="194"/>
      <c r="HGC24" s="194"/>
      <c r="HGD24" s="194"/>
      <c r="HGE24" s="194"/>
      <c r="HGF24" s="194"/>
      <c r="HGG24" s="194"/>
      <c r="HGH24" s="194"/>
      <c r="HGI24" s="194"/>
      <c r="HGJ24" s="194"/>
      <c r="HGK24" s="194"/>
      <c r="HGL24" s="194"/>
      <c r="HGM24" s="194"/>
      <c r="HGN24" s="194"/>
      <c r="HGO24" s="194"/>
      <c r="HGP24" s="194"/>
      <c r="HGQ24" s="194"/>
      <c r="HGR24" s="194"/>
      <c r="HGS24" s="194"/>
      <c r="HGT24" s="194"/>
      <c r="HGU24" s="194"/>
      <c r="HGV24" s="194"/>
      <c r="HGW24" s="194"/>
      <c r="HGX24" s="194"/>
      <c r="HGY24" s="194"/>
      <c r="HGZ24" s="194"/>
      <c r="HHA24" s="194"/>
      <c r="HHB24" s="194"/>
      <c r="HHC24" s="194"/>
      <c r="HHD24" s="194"/>
      <c r="HHE24" s="194"/>
      <c r="HHF24" s="194"/>
      <c r="HHG24" s="194"/>
      <c r="HHH24" s="194"/>
      <c r="HHI24" s="194"/>
      <c r="HHJ24" s="194"/>
      <c r="HHK24" s="194"/>
      <c r="HHL24" s="194"/>
      <c r="HHM24" s="194"/>
      <c r="HHN24" s="194"/>
      <c r="HHO24" s="194"/>
      <c r="HHP24" s="194"/>
      <c r="HHQ24" s="194"/>
      <c r="HHR24" s="194"/>
      <c r="HHS24" s="194"/>
      <c r="HHT24" s="194"/>
      <c r="HHU24" s="194"/>
      <c r="HHV24" s="194"/>
      <c r="HHW24" s="194"/>
      <c r="HHX24" s="194"/>
      <c r="HHY24" s="194"/>
      <c r="HHZ24" s="194"/>
      <c r="HIA24" s="194"/>
      <c r="HIB24" s="194"/>
      <c r="HIC24" s="194"/>
      <c r="HID24" s="194"/>
      <c r="HIE24" s="194"/>
      <c r="HIF24" s="194"/>
      <c r="HIG24" s="194"/>
      <c r="HIH24" s="194"/>
      <c r="HII24" s="194"/>
      <c r="HIJ24" s="194"/>
      <c r="HIK24" s="194"/>
      <c r="HIL24" s="194"/>
      <c r="HIM24" s="194"/>
      <c r="HIN24" s="194"/>
      <c r="HIO24" s="194"/>
      <c r="HIP24" s="194"/>
      <c r="HIQ24" s="194"/>
      <c r="HIR24" s="194"/>
      <c r="HIS24" s="194"/>
      <c r="HIT24" s="194"/>
      <c r="HIU24" s="194"/>
      <c r="HIV24" s="194"/>
      <c r="HIW24" s="194"/>
      <c r="HIX24" s="194"/>
      <c r="HIY24" s="194"/>
      <c r="HIZ24" s="194"/>
      <c r="HJA24" s="194"/>
      <c r="HJB24" s="194"/>
      <c r="HJC24" s="194"/>
      <c r="HJD24" s="194"/>
      <c r="HJE24" s="194"/>
      <c r="HJF24" s="194"/>
      <c r="HJG24" s="194"/>
      <c r="HJH24" s="194"/>
      <c r="HJI24" s="194"/>
      <c r="HJJ24" s="194"/>
      <c r="HJK24" s="194"/>
      <c r="HJL24" s="194"/>
      <c r="HJM24" s="194"/>
      <c r="HJN24" s="194"/>
      <c r="HJO24" s="194"/>
      <c r="HJP24" s="194"/>
      <c r="HJQ24" s="194"/>
      <c r="HJR24" s="194"/>
      <c r="HJS24" s="194"/>
      <c r="HJT24" s="194"/>
      <c r="HJU24" s="194"/>
      <c r="HJV24" s="194"/>
      <c r="HJW24" s="194"/>
      <c r="HJX24" s="194"/>
      <c r="HJY24" s="194"/>
      <c r="HJZ24" s="194"/>
      <c r="HKA24" s="194"/>
      <c r="HKB24" s="194"/>
      <c r="HKC24" s="194"/>
      <c r="HKD24" s="194"/>
      <c r="HKE24" s="194"/>
      <c r="HKF24" s="194"/>
      <c r="HKG24" s="194"/>
      <c r="HKH24" s="194"/>
      <c r="HKI24" s="194"/>
      <c r="HKJ24" s="194"/>
      <c r="HKK24" s="194"/>
      <c r="HKL24" s="194"/>
      <c r="HKM24" s="194"/>
      <c r="HKN24" s="194"/>
      <c r="HKO24" s="194"/>
      <c r="HKP24" s="194"/>
      <c r="HKQ24" s="194"/>
      <c r="HKR24" s="194"/>
      <c r="HKS24" s="194"/>
      <c r="HKT24" s="194"/>
      <c r="HKU24" s="194"/>
      <c r="HKV24" s="194"/>
      <c r="HKW24" s="194"/>
      <c r="HKX24" s="194"/>
      <c r="HKY24" s="194"/>
      <c r="HKZ24" s="194"/>
      <c r="HLA24" s="194"/>
      <c r="HLB24" s="194"/>
      <c r="HLC24" s="194"/>
      <c r="HLD24" s="194"/>
      <c r="HLE24" s="194"/>
      <c r="HLF24" s="194"/>
      <c r="HLG24" s="194"/>
      <c r="HLH24" s="194"/>
      <c r="HLI24" s="194"/>
      <c r="HLJ24" s="194"/>
      <c r="HLK24" s="194"/>
      <c r="HLL24" s="194"/>
      <c r="HLM24" s="194"/>
      <c r="HLN24" s="194"/>
      <c r="HLO24" s="194"/>
      <c r="HLP24" s="194"/>
      <c r="HLQ24" s="194"/>
      <c r="HLR24" s="194"/>
      <c r="HLS24" s="194"/>
      <c r="HLT24" s="194"/>
      <c r="HLU24" s="194"/>
      <c r="HLV24" s="194"/>
      <c r="HLW24" s="194"/>
      <c r="HLX24" s="194"/>
      <c r="HLY24" s="194"/>
      <c r="HLZ24" s="194"/>
      <c r="HMA24" s="194"/>
      <c r="HMB24" s="194"/>
      <c r="HMC24" s="194"/>
      <c r="HMD24" s="194"/>
      <c r="HME24" s="194"/>
      <c r="HMF24" s="194"/>
      <c r="HMG24" s="194"/>
      <c r="HMH24" s="194"/>
      <c r="HMI24" s="194"/>
      <c r="HMJ24" s="194"/>
      <c r="HMK24" s="194"/>
      <c r="HML24" s="194"/>
      <c r="HMM24" s="194"/>
      <c r="HMN24" s="194"/>
      <c r="HMO24" s="194"/>
      <c r="HMP24" s="194"/>
      <c r="HMQ24" s="194"/>
      <c r="HMR24" s="194"/>
      <c r="HMS24" s="194"/>
      <c r="HMT24" s="194"/>
      <c r="HMU24" s="194"/>
      <c r="HMV24" s="194"/>
      <c r="HMW24" s="194"/>
      <c r="HMX24" s="194"/>
      <c r="HMY24" s="194"/>
      <c r="HMZ24" s="194"/>
      <c r="HNA24" s="194"/>
      <c r="HNB24" s="194"/>
      <c r="HNC24" s="194"/>
      <c r="HND24" s="194"/>
      <c r="HNE24" s="194"/>
      <c r="HNF24" s="194"/>
      <c r="HNG24" s="194"/>
      <c r="HNH24" s="194"/>
      <c r="HNI24" s="194"/>
      <c r="HNJ24" s="194"/>
      <c r="HNK24" s="194"/>
      <c r="HNL24" s="194"/>
      <c r="HNM24" s="194"/>
      <c r="HNN24" s="194"/>
      <c r="HNO24" s="194"/>
      <c r="HNP24" s="194"/>
      <c r="HNQ24" s="194"/>
      <c r="HNR24" s="194"/>
      <c r="HNS24" s="194"/>
      <c r="HNT24" s="194"/>
      <c r="HNU24" s="194"/>
      <c r="HNV24" s="194"/>
      <c r="HNW24" s="194"/>
      <c r="HNX24" s="194"/>
      <c r="HNY24" s="194"/>
      <c r="HNZ24" s="194"/>
      <c r="HOA24" s="194"/>
      <c r="HOB24" s="194"/>
      <c r="HOC24" s="194"/>
      <c r="HOD24" s="194"/>
      <c r="HOE24" s="194"/>
      <c r="HOF24" s="194"/>
      <c r="HOG24" s="194"/>
      <c r="HOH24" s="194"/>
      <c r="HOI24" s="194"/>
      <c r="HOJ24" s="194"/>
      <c r="HOK24" s="194"/>
      <c r="HOL24" s="194"/>
      <c r="HOM24" s="194"/>
      <c r="HON24" s="194"/>
      <c r="HOO24" s="194"/>
      <c r="HOP24" s="194"/>
      <c r="HOQ24" s="194"/>
      <c r="HOR24" s="194"/>
      <c r="HOS24" s="194"/>
      <c r="HOT24" s="194"/>
      <c r="HOU24" s="194"/>
      <c r="HOV24" s="194"/>
      <c r="HOW24" s="194"/>
      <c r="HOX24" s="194"/>
      <c r="HOY24" s="194"/>
      <c r="HOZ24" s="194"/>
      <c r="HPA24" s="194"/>
      <c r="HPB24" s="194"/>
      <c r="HPC24" s="194"/>
      <c r="HPD24" s="194"/>
      <c r="HPE24" s="194"/>
      <c r="HPF24" s="194"/>
      <c r="HPG24" s="194"/>
      <c r="HPH24" s="194"/>
      <c r="HPI24" s="194"/>
      <c r="HPJ24" s="194"/>
      <c r="HPK24" s="194"/>
      <c r="HPL24" s="194"/>
      <c r="HPM24" s="194"/>
      <c r="HPN24" s="194"/>
      <c r="HPO24" s="194"/>
      <c r="HPP24" s="194"/>
      <c r="HPQ24" s="194"/>
      <c r="HPR24" s="194"/>
      <c r="HPS24" s="194"/>
      <c r="HPT24" s="194"/>
      <c r="HPU24" s="194"/>
      <c r="HPV24" s="194"/>
      <c r="HPW24" s="194"/>
      <c r="HPX24" s="194"/>
      <c r="HPY24" s="194"/>
      <c r="HPZ24" s="194"/>
      <c r="HQA24" s="194"/>
      <c r="HQB24" s="194"/>
      <c r="HQC24" s="194"/>
      <c r="HQD24" s="194"/>
      <c r="HQE24" s="194"/>
      <c r="HQF24" s="194"/>
      <c r="HQG24" s="194"/>
      <c r="HQH24" s="194"/>
      <c r="HQI24" s="194"/>
      <c r="HQJ24" s="194"/>
      <c r="HQK24" s="194"/>
      <c r="HQL24" s="194"/>
      <c r="HQM24" s="194"/>
      <c r="HQN24" s="194"/>
      <c r="HQO24" s="194"/>
      <c r="HQP24" s="194"/>
      <c r="HQQ24" s="194"/>
      <c r="HQR24" s="194"/>
      <c r="HQS24" s="194"/>
      <c r="HQT24" s="194"/>
      <c r="HQU24" s="194"/>
      <c r="HQV24" s="194"/>
      <c r="HQW24" s="194"/>
      <c r="HQX24" s="194"/>
      <c r="HQY24" s="194"/>
      <c r="HQZ24" s="194"/>
      <c r="HRA24" s="194"/>
      <c r="HRB24" s="194"/>
      <c r="HRC24" s="194"/>
      <c r="HRD24" s="194"/>
      <c r="HRE24" s="194"/>
      <c r="HRF24" s="194"/>
      <c r="HRG24" s="194"/>
      <c r="HRH24" s="194"/>
      <c r="HRI24" s="194"/>
      <c r="HRJ24" s="194"/>
      <c r="HRK24" s="194"/>
      <c r="HRL24" s="194"/>
      <c r="HRM24" s="194"/>
      <c r="HRN24" s="194"/>
      <c r="HRO24" s="194"/>
      <c r="HRP24" s="194"/>
      <c r="HRQ24" s="194"/>
      <c r="HRR24" s="194"/>
      <c r="HRS24" s="194"/>
      <c r="HRT24" s="194"/>
      <c r="HRU24" s="194"/>
      <c r="HRV24" s="194"/>
      <c r="HRW24" s="194"/>
      <c r="HRX24" s="194"/>
      <c r="HRY24" s="194"/>
      <c r="HRZ24" s="194"/>
      <c r="HSA24" s="194"/>
      <c r="HSB24" s="194"/>
      <c r="HSC24" s="194"/>
      <c r="HSD24" s="194"/>
      <c r="HSE24" s="194"/>
      <c r="HSF24" s="194"/>
      <c r="HSG24" s="194"/>
      <c r="HSH24" s="194"/>
      <c r="HSI24" s="194"/>
      <c r="HSJ24" s="194"/>
      <c r="HSK24" s="194"/>
      <c r="HSL24" s="194"/>
      <c r="HSM24" s="194"/>
      <c r="HSN24" s="194"/>
      <c r="HSO24" s="194"/>
      <c r="HSP24" s="194"/>
      <c r="HSQ24" s="194"/>
      <c r="HSR24" s="194"/>
      <c r="HSS24" s="194"/>
      <c r="HST24" s="194"/>
      <c r="HSU24" s="194"/>
      <c r="HSV24" s="194"/>
      <c r="HSW24" s="194"/>
      <c r="HSX24" s="194"/>
      <c r="HSY24" s="194"/>
      <c r="HSZ24" s="194"/>
      <c r="HTA24" s="194"/>
      <c r="HTB24" s="194"/>
      <c r="HTC24" s="194"/>
      <c r="HTD24" s="194"/>
      <c r="HTE24" s="194"/>
      <c r="HTF24" s="194"/>
      <c r="HTG24" s="194"/>
      <c r="HTH24" s="194"/>
      <c r="HTI24" s="194"/>
      <c r="HTJ24" s="194"/>
      <c r="HTK24" s="194"/>
      <c r="HTL24" s="194"/>
      <c r="HTM24" s="194"/>
      <c r="HTN24" s="194"/>
      <c r="HTO24" s="194"/>
      <c r="HTP24" s="194"/>
      <c r="HTQ24" s="194"/>
      <c r="HTR24" s="194"/>
      <c r="HTS24" s="194"/>
      <c r="HTT24" s="194"/>
      <c r="HTU24" s="194"/>
      <c r="HTV24" s="194"/>
      <c r="HTW24" s="194"/>
      <c r="HTX24" s="194"/>
      <c r="HTY24" s="194"/>
      <c r="HTZ24" s="194"/>
      <c r="HUA24" s="194"/>
      <c r="HUB24" s="194"/>
      <c r="HUC24" s="194"/>
      <c r="HUD24" s="194"/>
      <c r="HUE24" s="194"/>
      <c r="HUF24" s="194"/>
      <c r="HUG24" s="194"/>
      <c r="HUH24" s="194"/>
      <c r="HUI24" s="194"/>
      <c r="HUJ24" s="194"/>
      <c r="HUK24" s="194"/>
      <c r="HUL24" s="194"/>
      <c r="HUM24" s="194"/>
      <c r="HUN24" s="194"/>
      <c r="HUO24" s="194"/>
      <c r="HUP24" s="194"/>
      <c r="HUQ24" s="194"/>
      <c r="HUR24" s="194"/>
      <c r="HUS24" s="194"/>
      <c r="HUT24" s="194"/>
      <c r="HUU24" s="194"/>
      <c r="HUV24" s="194"/>
      <c r="HUW24" s="194"/>
      <c r="HUX24" s="194"/>
      <c r="HUY24" s="194"/>
      <c r="HUZ24" s="194"/>
      <c r="HVA24" s="194"/>
      <c r="HVB24" s="194"/>
      <c r="HVC24" s="194"/>
      <c r="HVD24" s="194"/>
      <c r="HVE24" s="194"/>
      <c r="HVF24" s="194"/>
      <c r="HVG24" s="194"/>
      <c r="HVH24" s="194"/>
      <c r="HVI24" s="194"/>
      <c r="HVJ24" s="194"/>
      <c r="HVK24" s="194"/>
      <c r="HVL24" s="194"/>
      <c r="HVM24" s="194"/>
      <c r="HVN24" s="194"/>
      <c r="HVO24" s="194"/>
      <c r="HVP24" s="194"/>
      <c r="HVQ24" s="194"/>
      <c r="HVR24" s="194"/>
      <c r="HVS24" s="194"/>
      <c r="HVT24" s="194"/>
      <c r="HVU24" s="194"/>
      <c r="HVV24" s="194"/>
      <c r="HVW24" s="194"/>
      <c r="HVX24" s="194"/>
      <c r="HVY24" s="194"/>
      <c r="HVZ24" s="194"/>
      <c r="HWA24" s="194"/>
      <c r="HWB24" s="194"/>
      <c r="HWC24" s="194"/>
      <c r="HWD24" s="194"/>
      <c r="HWE24" s="194"/>
      <c r="HWF24" s="194"/>
      <c r="HWG24" s="194"/>
      <c r="HWH24" s="194"/>
      <c r="HWI24" s="194"/>
      <c r="HWJ24" s="194"/>
      <c r="HWK24" s="194"/>
      <c r="HWL24" s="194"/>
      <c r="HWM24" s="194"/>
      <c r="HWN24" s="194"/>
      <c r="HWO24" s="194"/>
      <c r="HWP24" s="194"/>
      <c r="HWQ24" s="194"/>
      <c r="HWR24" s="194"/>
      <c r="HWS24" s="194"/>
      <c r="HWT24" s="194"/>
      <c r="HWU24" s="194"/>
      <c r="HWV24" s="194"/>
      <c r="HWW24" s="194"/>
      <c r="HWX24" s="194"/>
      <c r="HWY24" s="194"/>
      <c r="HWZ24" s="194"/>
      <c r="HXA24" s="194"/>
      <c r="HXB24" s="194"/>
      <c r="HXC24" s="194"/>
      <c r="HXD24" s="194"/>
      <c r="HXE24" s="194"/>
      <c r="HXF24" s="194"/>
      <c r="HXG24" s="194"/>
      <c r="HXH24" s="194"/>
      <c r="HXI24" s="194"/>
      <c r="HXJ24" s="194"/>
      <c r="HXK24" s="194"/>
      <c r="HXL24" s="194"/>
      <c r="HXM24" s="194"/>
      <c r="HXN24" s="194"/>
      <c r="HXO24" s="194"/>
      <c r="HXP24" s="194"/>
      <c r="HXQ24" s="194"/>
      <c r="HXR24" s="194"/>
      <c r="HXS24" s="194"/>
      <c r="HXT24" s="194"/>
      <c r="HXU24" s="194"/>
      <c r="HXV24" s="194"/>
      <c r="HXW24" s="194"/>
      <c r="HXX24" s="194"/>
      <c r="HXY24" s="194"/>
      <c r="HXZ24" s="194"/>
      <c r="HYA24" s="194"/>
      <c r="HYB24" s="194"/>
      <c r="HYC24" s="194"/>
      <c r="HYD24" s="194"/>
      <c r="HYE24" s="194"/>
      <c r="HYF24" s="194"/>
      <c r="HYG24" s="194"/>
      <c r="HYH24" s="194"/>
      <c r="HYI24" s="194"/>
      <c r="HYJ24" s="194"/>
      <c r="HYK24" s="194"/>
      <c r="HYL24" s="194"/>
      <c r="HYM24" s="194"/>
      <c r="HYN24" s="194"/>
      <c r="HYO24" s="194"/>
      <c r="HYP24" s="194"/>
      <c r="HYQ24" s="194"/>
      <c r="HYR24" s="194"/>
      <c r="HYS24" s="194"/>
      <c r="HYT24" s="194"/>
      <c r="HYU24" s="194"/>
      <c r="HYV24" s="194"/>
      <c r="HYW24" s="194"/>
      <c r="HYX24" s="194"/>
      <c r="HYY24" s="194"/>
      <c r="HYZ24" s="194"/>
      <c r="HZA24" s="194"/>
      <c r="HZB24" s="194"/>
      <c r="HZC24" s="194"/>
      <c r="HZD24" s="194"/>
      <c r="HZE24" s="194"/>
      <c r="HZF24" s="194"/>
      <c r="HZG24" s="194"/>
      <c r="HZH24" s="194"/>
      <c r="HZI24" s="194"/>
      <c r="HZJ24" s="194"/>
      <c r="HZK24" s="194"/>
      <c r="HZL24" s="194"/>
      <c r="HZM24" s="194"/>
      <c r="HZN24" s="194"/>
      <c r="HZO24" s="194"/>
      <c r="HZP24" s="194"/>
      <c r="HZQ24" s="194"/>
      <c r="HZR24" s="194"/>
      <c r="HZS24" s="194"/>
      <c r="HZT24" s="194"/>
      <c r="HZU24" s="194"/>
      <c r="HZV24" s="194"/>
      <c r="HZW24" s="194"/>
      <c r="HZX24" s="194"/>
      <c r="HZY24" s="194"/>
      <c r="HZZ24" s="194"/>
      <c r="IAA24" s="194"/>
      <c r="IAB24" s="194"/>
      <c r="IAC24" s="194"/>
      <c r="IAD24" s="194"/>
      <c r="IAE24" s="194"/>
      <c r="IAF24" s="194"/>
      <c r="IAG24" s="194"/>
      <c r="IAH24" s="194"/>
      <c r="IAI24" s="194"/>
      <c r="IAJ24" s="194"/>
      <c r="IAK24" s="194"/>
      <c r="IAL24" s="194"/>
      <c r="IAM24" s="194"/>
      <c r="IAN24" s="194"/>
      <c r="IAO24" s="194"/>
      <c r="IAP24" s="194"/>
      <c r="IAQ24" s="194"/>
      <c r="IAR24" s="194"/>
      <c r="IAS24" s="194"/>
      <c r="IAT24" s="194"/>
      <c r="IAU24" s="194"/>
      <c r="IAV24" s="194"/>
      <c r="IAW24" s="194"/>
      <c r="IAX24" s="194"/>
      <c r="IAY24" s="194"/>
      <c r="IAZ24" s="194"/>
      <c r="IBA24" s="194"/>
      <c r="IBB24" s="194"/>
      <c r="IBC24" s="194"/>
      <c r="IBD24" s="194"/>
      <c r="IBE24" s="194"/>
      <c r="IBF24" s="194"/>
      <c r="IBG24" s="194"/>
      <c r="IBH24" s="194"/>
      <c r="IBI24" s="194"/>
      <c r="IBJ24" s="194"/>
      <c r="IBK24" s="194"/>
      <c r="IBL24" s="194"/>
      <c r="IBM24" s="194"/>
      <c r="IBN24" s="194"/>
      <c r="IBO24" s="194"/>
      <c r="IBP24" s="194"/>
      <c r="IBQ24" s="194"/>
      <c r="IBR24" s="194"/>
      <c r="IBS24" s="194"/>
      <c r="IBT24" s="194"/>
      <c r="IBU24" s="194"/>
      <c r="IBV24" s="194"/>
      <c r="IBW24" s="194"/>
      <c r="IBX24" s="194"/>
      <c r="IBY24" s="194"/>
      <c r="IBZ24" s="194"/>
      <c r="ICA24" s="194"/>
      <c r="ICB24" s="194"/>
      <c r="ICC24" s="194"/>
      <c r="ICD24" s="194"/>
      <c r="ICE24" s="194"/>
      <c r="ICF24" s="194"/>
      <c r="ICG24" s="194"/>
      <c r="ICH24" s="194"/>
      <c r="ICI24" s="194"/>
      <c r="ICJ24" s="194"/>
      <c r="ICK24" s="194"/>
      <c r="ICL24" s="194"/>
      <c r="ICM24" s="194"/>
      <c r="ICN24" s="194"/>
      <c r="ICO24" s="194"/>
      <c r="ICP24" s="194"/>
      <c r="ICQ24" s="194"/>
      <c r="ICR24" s="194"/>
      <c r="ICS24" s="194"/>
      <c r="ICT24" s="194"/>
      <c r="ICU24" s="194"/>
      <c r="ICV24" s="194"/>
      <c r="ICW24" s="194"/>
      <c r="ICX24" s="194"/>
      <c r="ICY24" s="194"/>
      <c r="ICZ24" s="194"/>
      <c r="IDA24" s="194"/>
      <c r="IDB24" s="194"/>
      <c r="IDC24" s="194"/>
      <c r="IDD24" s="194"/>
      <c r="IDE24" s="194"/>
      <c r="IDF24" s="194"/>
      <c r="IDG24" s="194"/>
      <c r="IDH24" s="194"/>
      <c r="IDI24" s="194"/>
      <c r="IDJ24" s="194"/>
      <c r="IDK24" s="194"/>
      <c r="IDL24" s="194"/>
      <c r="IDM24" s="194"/>
      <c r="IDN24" s="194"/>
      <c r="IDO24" s="194"/>
      <c r="IDP24" s="194"/>
      <c r="IDQ24" s="194"/>
      <c r="IDR24" s="194"/>
      <c r="IDS24" s="194"/>
      <c r="IDT24" s="194"/>
      <c r="IDU24" s="194"/>
      <c r="IDV24" s="194"/>
      <c r="IDW24" s="194"/>
      <c r="IDX24" s="194"/>
      <c r="IDY24" s="194"/>
      <c r="IDZ24" s="194"/>
      <c r="IEA24" s="194"/>
      <c r="IEB24" s="194"/>
      <c r="IEC24" s="194"/>
      <c r="IED24" s="194"/>
      <c r="IEE24" s="194"/>
      <c r="IEF24" s="194"/>
      <c r="IEG24" s="194"/>
      <c r="IEH24" s="194"/>
      <c r="IEI24" s="194"/>
      <c r="IEJ24" s="194"/>
      <c r="IEK24" s="194"/>
      <c r="IEL24" s="194"/>
      <c r="IEM24" s="194"/>
      <c r="IEN24" s="194"/>
      <c r="IEO24" s="194"/>
      <c r="IEP24" s="194"/>
      <c r="IEQ24" s="194"/>
      <c r="IER24" s="194"/>
      <c r="IES24" s="194"/>
      <c r="IET24" s="194"/>
      <c r="IEU24" s="194"/>
      <c r="IEV24" s="194"/>
      <c r="IEW24" s="194"/>
      <c r="IEX24" s="194"/>
      <c r="IEY24" s="194"/>
      <c r="IEZ24" s="194"/>
      <c r="IFA24" s="194"/>
      <c r="IFB24" s="194"/>
      <c r="IFC24" s="194"/>
      <c r="IFD24" s="194"/>
      <c r="IFE24" s="194"/>
      <c r="IFF24" s="194"/>
      <c r="IFG24" s="194"/>
      <c r="IFH24" s="194"/>
      <c r="IFI24" s="194"/>
      <c r="IFJ24" s="194"/>
      <c r="IFK24" s="194"/>
      <c r="IFL24" s="194"/>
      <c r="IFM24" s="194"/>
      <c r="IFN24" s="194"/>
      <c r="IFO24" s="194"/>
      <c r="IFP24" s="194"/>
      <c r="IFQ24" s="194"/>
      <c r="IFR24" s="194"/>
      <c r="IFS24" s="194"/>
      <c r="IFT24" s="194"/>
      <c r="IFU24" s="194"/>
      <c r="IFV24" s="194"/>
      <c r="IFW24" s="194"/>
      <c r="IFX24" s="194"/>
      <c r="IFY24" s="194"/>
      <c r="IFZ24" s="194"/>
      <c r="IGA24" s="194"/>
      <c r="IGB24" s="194"/>
      <c r="IGC24" s="194"/>
      <c r="IGD24" s="194"/>
      <c r="IGE24" s="194"/>
      <c r="IGF24" s="194"/>
      <c r="IGG24" s="194"/>
      <c r="IGH24" s="194"/>
      <c r="IGI24" s="194"/>
      <c r="IGJ24" s="194"/>
      <c r="IGK24" s="194"/>
      <c r="IGL24" s="194"/>
      <c r="IGM24" s="194"/>
      <c r="IGN24" s="194"/>
      <c r="IGO24" s="194"/>
      <c r="IGP24" s="194"/>
      <c r="IGQ24" s="194"/>
      <c r="IGR24" s="194"/>
      <c r="IGS24" s="194"/>
      <c r="IGT24" s="194"/>
      <c r="IGU24" s="194"/>
      <c r="IGV24" s="194"/>
      <c r="IGW24" s="194"/>
      <c r="IGX24" s="194"/>
      <c r="IGY24" s="194"/>
      <c r="IGZ24" s="194"/>
      <c r="IHA24" s="194"/>
      <c r="IHB24" s="194"/>
      <c r="IHC24" s="194"/>
      <c r="IHD24" s="194"/>
      <c r="IHE24" s="194"/>
      <c r="IHF24" s="194"/>
      <c r="IHG24" s="194"/>
      <c r="IHH24" s="194"/>
      <c r="IHI24" s="194"/>
      <c r="IHJ24" s="194"/>
      <c r="IHK24" s="194"/>
      <c r="IHL24" s="194"/>
      <c r="IHM24" s="194"/>
      <c r="IHN24" s="194"/>
      <c r="IHO24" s="194"/>
      <c r="IHP24" s="194"/>
      <c r="IHQ24" s="194"/>
      <c r="IHR24" s="194"/>
      <c r="IHS24" s="194"/>
      <c r="IHT24" s="194"/>
      <c r="IHU24" s="194"/>
      <c r="IHV24" s="194"/>
      <c r="IHW24" s="194"/>
      <c r="IHX24" s="194"/>
      <c r="IHY24" s="194"/>
      <c r="IHZ24" s="194"/>
      <c r="IIA24" s="194"/>
      <c r="IIB24" s="194"/>
      <c r="IIC24" s="194"/>
      <c r="IID24" s="194"/>
      <c r="IIE24" s="194"/>
      <c r="IIF24" s="194"/>
      <c r="IIG24" s="194"/>
      <c r="IIH24" s="194"/>
      <c r="III24" s="194"/>
      <c r="IIJ24" s="194"/>
      <c r="IIK24" s="194"/>
      <c r="IIL24" s="194"/>
      <c r="IIM24" s="194"/>
      <c r="IIN24" s="194"/>
      <c r="IIO24" s="194"/>
      <c r="IIP24" s="194"/>
      <c r="IIQ24" s="194"/>
      <c r="IIR24" s="194"/>
      <c r="IIS24" s="194"/>
      <c r="IIT24" s="194"/>
      <c r="IIU24" s="194"/>
      <c r="IIV24" s="194"/>
      <c r="IIW24" s="194"/>
      <c r="IIX24" s="194"/>
      <c r="IIY24" s="194"/>
      <c r="IIZ24" s="194"/>
      <c r="IJA24" s="194"/>
      <c r="IJB24" s="194"/>
      <c r="IJC24" s="194"/>
      <c r="IJD24" s="194"/>
      <c r="IJE24" s="194"/>
      <c r="IJF24" s="194"/>
      <c r="IJG24" s="194"/>
      <c r="IJH24" s="194"/>
      <c r="IJI24" s="194"/>
      <c r="IJJ24" s="194"/>
      <c r="IJK24" s="194"/>
      <c r="IJL24" s="194"/>
      <c r="IJM24" s="194"/>
      <c r="IJN24" s="194"/>
      <c r="IJO24" s="194"/>
      <c r="IJP24" s="194"/>
      <c r="IJQ24" s="194"/>
      <c r="IJR24" s="194"/>
      <c r="IJS24" s="194"/>
      <c r="IJT24" s="194"/>
      <c r="IJU24" s="194"/>
      <c r="IJV24" s="194"/>
      <c r="IJW24" s="194"/>
      <c r="IJX24" s="194"/>
      <c r="IJY24" s="194"/>
      <c r="IJZ24" s="194"/>
      <c r="IKA24" s="194"/>
      <c r="IKB24" s="194"/>
      <c r="IKC24" s="194"/>
      <c r="IKD24" s="194"/>
      <c r="IKE24" s="194"/>
      <c r="IKF24" s="194"/>
      <c r="IKG24" s="194"/>
      <c r="IKH24" s="194"/>
      <c r="IKI24" s="194"/>
      <c r="IKJ24" s="194"/>
      <c r="IKK24" s="194"/>
      <c r="IKL24" s="194"/>
      <c r="IKM24" s="194"/>
      <c r="IKN24" s="194"/>
      <c r="IKO24" s="194"/>
      <c r="IKP24" s="194"/>
      <c r="IKQ24" s="194"/>
      <c r="IKR24" s="194"/>
      <c r="IKS24" s="194"/>
      <c r="IKT24" s="194"/>
      <c r="IKU24" s="194"/>
      <c r="IKV24" s="194"/>
      <c r="IKW24" s="194"/>
      <c r="IKX24" s="194"/>
      <c r="IKY24" s="194"/>
      <c r="IKZ24" s="194"/>
      <c r="ILA24" s="194"/>
      <c r="ILB24" s="194"/>
      <c r="ILC24" s="194"/>
      <c r="ILD24" s="194"/>
      <c r="ILE24" s="194"/>
      <c r="ILF24" s="194"/>
      <c r="ILG24" s="194"/>
      <c r="ILH24" s="194"/>
      <c r="ILI24" s="194"/>
      <c r="ILJ24" s="194"/>
      <c r="ILK24" s="194"/>
      <c r="ILL24" s="194"/>
      <c r="ILM24" s="194"/>
      <c r="ILN24" s="194"/>
      <c r="ILO24" s="194"/>
      <c r="ILP24" s="194"/>
      <c r="ILQ24" s="194"/>
      <c r="ILR24" s="194"/>
      <c r="ILS24" s="194"/>
      <c r="ILT24" s="194"/>
      <c r="ILU24" s="194"/>
      <c r="ILV24" s="194"/>
      <c r="ILW24" s="194"/>
      <c r="ILX24" s="194"/>
      <c r="ILY24" s="194"/>
      <c r="ILZ24" s="194"/>
      <c r="IMA24" s="194"/>
      <c r="IMB24" s="194"/>
      <c r="IMC24" s="194"/>
      <c r="IMD24" s="194"/>
      <c r="IME24" s="194"/>
      <c r="IMF24" s="194"/>
      <c r="IMG24" s="194"/>
      <c r="IMH24" s="194"/>
      <c r="IMI24" s="194"/>
      <c r="IMJ24" s="194"/>
      <c r="IMK24" s="194"/>
      <c r="IML24" s="194"/>
      <c r="IMM24" s="194"/>
      <c r="IMN24" s="194"/>
      <c r="IMO24" s="194"/>
      <c r="IMP24" s="194"/>
      <c r="IMQ24" s="194"/>
      <c r="IMR24" s="194"/>
      <c r="IMS24" s="194"/>
      <c r="IMT24" s="194"/>
      <c r="IMU24" s="194"/>
      <c r="IMV24" s="194"/>
      <c r="IMW24" s="194"/>
      <c r="IMX24" s="194"/>
      <c r="IMY24" s="194"/>
      <c r="IMZ24" s="194"/>
      <c r="INA24" s="194"/>
      <c r="INB24" s="194"/>
      <c r="INC24" s="194"/>
      <c r="IND24" s="194"/>
      <c r="INE24" s="194"/>
      <c r="INF24" s="194"/>
      <c r="ING24" s="194"/>
      <c r="INH24" s="194"/>
      <c r="INI24" s="194"/>
      <c r="INJ24" s="194"/>
      <c r="INK24" s="194"/>
      <c r="INL24" s="194"/>
      <c r="INM24" s="194"/>
      <c r="INN24" s="194"/>
      <c r="INO24" s="194"/>
      <c r="INP24" s="194"/>
      <c r="INQ24" s="194"/>
      <c r="INR24" s="194"/>
      <c r="INS24" s="194"/>
      <c r="INT24" s="194"/>
      <c r="INU24" s="194"/>
      <c r="INV24" s="194"/>
      <c r="INW24" s="194"/>
      <c r="INX24" s="194"/>
      <c r="INY24" s="194"/>
      <c r="INZ24" s="194"/>
      <c r="IOA24" s="194"/>
      <c r="IOB24" s="194"/>
      <c r="IOC24" s="194"/>
      <c r="IOD24" s="194"/>
      <c r="IOE24" s="194"/>
      <c r="IOF24" s="194"/>
      <c r="IOG24" s="194"/>
      <c r="IOH24" s="194"/>
      <c r="IOI24" s="194"/>
      <c r="IOJ24" s="194"/>
      <c r="IOK24" s="194"/>
      <c r="IOL24" s="194"/>
      <c r="IOM24" s="194"/>
      <c r="ION24" s="194"/>
      <c r="IOO24" s="194"/>
      <c r="IOP24" s="194"/>
      <c r="IOQ24" s="194"/>
      <c r="IOR24" s="194"/>
      <c r="IOS24" s="194"/>
      <c r="IOT24" s="194"/>
      <c r="IOU24" s="194"/>
      <c r="IOV24" s="194"/>
      <c r="IOW24" s="194"/>
      <c r="IOX24" s="194"/>
      <c r="IOY24" s="194"/>
      <c r="IOZ24" s="194"/>
      <c r="IPA24" s="194"/>
      <c r="IPB24" s="194"/>
      <c r="IPC24" s="194"/>
      <c r="IPD24" s="194"/>
      <c r="IPE24" s="194"/>
      <c r="IPF24" s="194"/>
      <c r="IPG24" s="194"/>
      <c r="IPH24" s="194"/>
      <c r="IPI24" s="194"/>
      <c r="IPJ24" s="194"/>
      <c r="IPK24" s="194"/>
      <c r="IPL24" s="194"/>
      <c r="IPM24" s="194"/>
      <c r="IPN24" s="194"/>
      <c r="IPO24" s="194"/>
      <c r="IPP24" s="194"/>
      <c r="IPQ24" s="194"/>
      <c r="IPR24" s="194"/>
      <c r="IPS24" s="194"/>
      <c r="IPT24" s="194"/>
      <c r="IPU24" s="194"/>
      <c r="IPV24" s="194"/>
      <c r="IPW24" s="194"/>
      <c r="IPX24" s="194"/>
      <c r="IPY24" s="194"/>
      <c r="IPZ24" s="194"/>
      <c r="IQA24" s="194"/>
      <c r="IQB24" s="194"/>
      <c r="IQC24" s="194"/>
      <c r="IQD24" s="194"/>
      <c r="IQE24" s="194"/>
      <c r="IQF24" s="194"/>
      <c r="IQG24" s="194"/>
      <c r="IQH24" s="194"/>
      <c r="IQI24" s="194"/>
      <c r="IQJ24" s="194"/>
      <c r="IQK24" s="194"/>
      <c r="IQL24" s="194"/>
      <c r="IQM24" s="194"/>
      <c r="IQN24" s="194"/>
      <c r="IQO24" s="194"/>
      <c r="IQP24" s="194"/>
      <c r="IQQ24" s="194"/>
      <c r="IQR24" s="194"/>
      <c r="IQS24" s="194"/>
      <c r="IQT24" s="194"/>
      <c r="IQU24" s="194"/>
      <c r="IQV24" s="194"/>
      <c r="IQW24" s="194"/>
      <c r="IQX24" s="194"/>
      <c r="IQY24" s="194"/>
      <c r="IQZ24" s="194"/>
      <c r="IRA24" s="194"/>
      <c r="IRB24" s="194"/>
      <c r="IRC24" s="194"/>
      <c r="IRD24" s="194"/>
      <c r="IRE24" s="194"/>
      <c r="IRF24" s="194"/>
      <c r="IRG24" s="194"/>
      <c r="IRH24" s="194"/>
      <c r="IRI24" s="194"/>
      <c r="IRJ24" s="194"/>
      <c r="IRK24" s="194"/>
      <c r="IRL24" s="194"/>
      <c r="IRM24" s="194"/>
      <c r="IRN24" s="194"/>
      <c r="IRO24" s="194"/>
      <c r="IRP24" s="194"/>
      <c r="IRQ24" s="194"/>
      <c r="IRR24" s="194"/>
      <c r="IRS24" s="194"/>
      <c r="IRT24" s="194"/>
      <c r="IRU24" s="194"/>
      <c r="IRV24" s="194"/>
      <c r="IRW24" s="194"/>
      <c r="IRX24" s="194"/>
      <c r="IRY24" s="194"/>
      <c r="IRZ24" s="194"/>
      <c r="ISA24" s="194"/>
      <c r="ISB24" s="194"/>
      <c r="ISC24" s="194"/>
      <c r="ISD24" s="194"/>
      <c r="ISE24" s="194"/>
      <c r="ISF24" s="194"/>
      <c r="ISG24" s="194"/>
      <c r="ISH24" s="194"/>
      <c r="ISI24" s="194"/>
      <c r="ISJ24" s="194"/>
      <c r="ISK24" s="194"/>
      <c r="ISL24" s="194"/>
      <c r="ISM24" s="194"/>
      <c r="ISN24" s="194"/>
      <c r="ISO24" s="194"/>
      <c r="ISP24" s="194"/>
      <c r="ISQ24" s="194"/>
      <c r="ISR24" s="194"/>
      <c r="ISS24" s="194"/>
      <c r="IST24" s="194"/>
      <c r="ISU24" s="194"/>
      <c r="ISV24" s="194"/>
      <c r="ISW24" s="194"/>
      <c r="ISX24" s="194"/>
      <c r="ISY24" s="194"/>
      <c r="ISZ24" s="194"/>
      <c r="ITA24" s="194"/>
      <c r="ITB24" s="194"/>
      <c r="ITC24" s="194"/>
      <c r="ITD24" s="194"/>
      <c r="ITE24" s="194"/>
      <c r="ITF24" s="194"/>
      <c r="ITG24" s="194"/>
      <c r="ITH24" s="194"/>
      <c r="ITI24" s="194"/>
      <c r="ITJ24" s="194"/>
      <c r="ITK24" s="194"/>
      <c r="ITL24" s="194"/>
      <c r="ITM24" s="194"/>
      <c r="ITN24" s="194"/>
      <c r="ITO24" s="194"/>
      <c r="ITP24" s="194"/>
      <c r="ITQ24" s="194"/>
      <c r="ITR24" s="194"/>
      <c r="ITS24" s="194"/>
      <c r="ITT24" s="194"/>
      <c r="ITU24" s="194"/>
      <c r="ITV24" s="194"/>
      <c r="ITW24" s="194"/>
      <c r="ITX24" s="194"/>
      <c r="ITY24" s="194"/>
      <c r="ITZ24" s="194"/>
      <c r="IUA24" s="194"/>
      <c r="IUB24" s="194"/>
      <c r="IUC24" s="194"/>
      <c r="IUD24" s="194"/>
      <c r="IUE24" s="194"/>
      <c r="IUF24" s="194"/>
      <c r="IUG24" s="194"/>
      <c r="IUH24" s="194"/>
      <c r="IUI24" s="194"/>
      <c r="IUJ24" s="194"/>
      <c r="IUK24" s="194"/>
      <c r="IUL24" s="194"/>
      <c r="IUM24" s="194"/>
      <c r="IUN24" s="194"/>
      <c r="IUO24" s="194"/>
      <c r="IUP24" s="194"/>
      <c r="IUQ24" s="194"/>
      <c r="IUR24" s="194"/>
      <c r="IUS24" s="194"/>
      <c r="IUT24" s="194"/>
      <c r="IUU24" s="194"/>
      <c r="IUV24" s="194"/>
      <c r="IUW24" s="194"/>
      <c r="IUX24" s="194"/>
      <c r="IUY24" s="194"/>
      <c r="IUZ24" s="194"/>
      <c r="IVA24" s="194"/>
      <c r="IVB24" s="194"/>
      <c r="IVC24" s="194"/>
      <c r="IVD24" s="194"/>
      <c r="IVE24" s="194"/>
      <c r="IVF24" s="194"/>
      <c r="IVG24" s="194"/>
      <c r="IVH24" s="194"/>
      <c r="IVI24" s="194"/>
      <c r="IVJ24" s="194"/>
      <c r="IVK24" s="194"/>
      <c r="IVL24" s="194"/>
      <c r="IVM24" s="194"/>
      <c r="IVN24" s="194"/>
      <c r="IVO24" s="194"/>
      <c r="IVP24" s="194"/>
      <c r="IVQ24" s="194"/>
      <c r="IVR24" s="194"/>
      <c r="IVS24" s="194"/>
      <c r="IVT24" s="194"/>
      <c r="IVU24" s="194"/>
      <c r="IVV24" s="194"/>
      <c r="IVW24" s="194"/>
      <c r="IVX24" s="194"/>
      <c r="IVY24" s="194"/>
      <c r="IVZ24" s="194"/>
      <c r="IWA24" s="194"/>
      <c r="IWB24" s="194"/>
      <c r="IWC24" s="194"/>
      <c r="IWD24" s="194"/>
      <c r="IWE24" s="194"/>
      <c r="IWF24" s="194"/>
      <c r="IWG24" s="194"/>
      <c r="IWH24" s="194"/>
      <c r="IWI24" s="194"/>
      <c r="IWJ24" s="194"/>
      <c r="IWK24" s="194"/>
      <c r="IWL24" s="194"/>
      <c r="IWM24" s="194"/>
      <c r="IWN24" s="194"/>
      <c r="IWO24" s="194"/>
      <c r="IWP24" s="194"/>
      <c r="IWQ24" s="194"/>
      <c r="IWR24" s="194"/>
      <c r="IWS24" s="194"/>
      <c r="IWT24" s="194"/>
      <c r="IWU24" s="194"/>
      <c r="IWV24" s="194"/>
      <c r="IWW24" s="194"/>
      <c r="IWX24" s="194"/>
      <c r="IWY24" s="194"/>
      <c r="IWZ24" s="194"/>
      <c r="IXA24" s="194"/>
      <c r="IXB24" s="194"/>
      <c r="IXC24" s="194"/>
      <c r="IXD24" s="194"/>
      <c r="IXE24" s="194"/>
      <c r="IXF24" s="194"/>
      <c r="IXG24" s="194"/>
      <c r="IXH24" s="194"/>
      <c r="IXI24" s="194"/>
      <c r="IXJ24" s="194"/>
      <c r="IXK24" s="194"/>
      <c r="IXL24" s="194"/>
      <c r="IXM24" s="194"/>
      <c r="IXN24" s="194"/>
      <c r="IXO24" s="194"/>
      <c r="IXP24" s="194"/>
      <c r="IXQ24" s="194"/>
      <c r="IXR24" s="194"/>
      <c r="IXS24" s="194"/>
      <c r="IXT24" s="194"/>
      <c r="IXU24" s="194"/>
      <c r="IXV24" s="194"/>
      <c r="IXW24" s="194"/>
      <c r="IXX24" s="194"/>
      <c r="IXY24" s="194"/>
      <c r="IXZ24" s="194"/>
      <c r="IYA24" s="194"/>
      <c r="IYB24" s="194"/>
      <c r="IYC24" s="194"/>
      <c r="IYD24" s="194"/>
      <c r="IYE24" s="194"/>
      <c r="IYF24" s="194"/>
      <c r="IYG24" s="194"/>
      <c r="IYH24" s="194"/>
      <c r="IYI24" s="194"/>
      <c r="IYJ24" s="194"/>
      <c r="IYK24" s="194"/>
      <c r="IYL24" s="194"/>
      <c r="IYM24" s="194"/>
      <c r="IYN24" s="194"/>
      <c r="IYO24" s="194"/>
      <c r="IYP24" s="194"/>
      <c r="IYQ24" s="194"/>
      <c r="IYR24" s="194"/>
      <c r="IYS24" s="194"/>
      <c r="IYT24" s="194"/>
      <c r="IYU24" s="194"/>
      <c r="IYV24" s="194"/>
      <c r="IYW24" s="194"/>
      <c r="IYX24" s="194"/>
      <c r="IYY24" s="194"/>
      <c r="IYZ24" s="194"/>
      <c r="IZA24" s="194"/>
      <c r="IZB24" s="194"/>
      <c r="IZC24" s="194"/>
      <c r="IZD24" s="194"/>
      <c r="IZE24" s="194"/>
      <c r="IZF24" s="194"/>
      <c r="IZG24" s="194"/>
      <c r="IZH24" s="194"/>
      <c r="IZI24" s="194"/>
      <c r="IZJ24" s="194"/>
      <c r="IZK24" s="194"/>
      <c r="IZL24" s="194"/>
      <c r="IZM24" s="194"/>
      <c r="IZN24" s="194"/>
      <c r="IZO24" s="194"/>
      <c r="IZP24" s="194"/>
      <c r="IZQ24" s="194"/>
      <c r="IZR24" s="194"/>
      <c r="IZS24" s="194"/>
      <c r="IZT24" s="194"/>
      <c r="IZU24" s="194"/>
      <c r="IZV24" s="194"/>
      <c r="IZW24" s="194"/>
      <c r="IZX24" s="194"/>
      <c r="IZY24" s="194"/>
      <c r="IZZ24" s="194"/>
      <c r="JAA24" s="194"/>
      <c r="JAB24" s="194"/>
      <c r="JAC24" s="194"/>
      <c r="JAD24" s="194"/>
      <c r="JAE24" s="194"/>
      <c r="JAF24" s="194"/>
      <c r="JAG24" s="194"/>
      <c r="JAH24" s="194"/>
      <c r="JAI24" s="194"/>
      <c r="JAJ24" s="194"/>
      <c r="JAK24" s="194"/>
      <c r="JAL24" s="194"/>
      <c r="JAM24" s="194"/>
      <c r="JAN24" s="194"/>
      <c r="JAO24" s="194"/>
      <c r="JAP24" s="194"/>
      <c r="JAQ24" s="194"/>
      <c r="JAR24" s="194"/>
      <c r="JAS24" s="194"/>
      <c r="JAT24" s="194"/>
      <c r="JAU24" s="194"/>
      <c r="JAV24" s="194"/>
      <c r="JAW24" s="194"/>
      <c r="JAX24" s="194"/>
      <c r="JAY24" s="194"/>
      <c r="JAZ24" s="194"/>
      <c r="JBA24" s="194"/>
      <c r="JBB24" s="194"/>
      <c r="JBC24" s="194"/>
      <c r="JBD24" s="194"/>
      <c r="JBE24" s="194"/>
      <c r="JBF24" s="194"/>
      <c r="JBG24" s="194"/>
      <c r="JBH24" s="194"/>
      <c r="JBI24" s="194"/>
      <c r="JBJ24" s="194"/>
      <c r="JBK24" s="194"/>
      <c r="JBL24" s="194"/>
      <c r="JBM24" s="194"/>
      <c r="JBN24" s="194"/>
      <c r="JBO24" s="194"/>
      <c r="JBP24" s="194"/>
      <c r="JBQ24" s="194"/>
      <c r="JBR24" s="194"/>
      <c r="JBS24" s="194"/>
      <c r="JBT24" s="194"/>
      <c r="JBU24" s="194"/>
      <c r="JBV24" s="194"/>
      <c r="JBW24" s="194"/>
      <c r="JBX24" s="194"/>
      <c r="JBY24" s="194"/>
      <c r="JBZ24" s="194"/>
      <c r="JCA24" s="194"/>
      <c r="JCB24" s="194"/>
      <c r="JCC24" s="194"/>
      <c r="JCD24" s="194"/>
      <c r="JCE24" s="194"/>
      <c r="JCF24" s="194"/>
      <c r="JCG24" s="194"/>
      <c r="JCH24" s="194"/>
      <c r="JCI24" s="194"/>
      <c r="JCJ24" s="194"/>
      <c r="JCK24" s="194"/>
      <c r="JCL24" s="194"/>
      <c r="JCM24" s="194"/>
      <c r="JCN24" s="194"/>
      <c r="JCO24" s="194"/>
      <c r="JCP24" s="194"/>
      <c r="JCQ24" s="194"/>
      <c r="JCR24" s="194"/>
      <c r="JCS24" s="194"/>
      <c r="JCT24" s="194"/>
      <c r="JCU24" s="194"/>
      <c r="JCV24" s="194"/>
      <c r="JCW24" s="194"/>
      <c r="JCX24" s="194"/>
      <c r="JCY24" s="194"/>
      <c r="JCZ24" s="194"/>
      <c r="JDA24" s="194"/>
      <c r="JDB24" s="194"/>
      <c r="JDC24" s="194"/>
      <c r="JDD24" s="194"/>
      <c r="JDE24" s="194"/>
      <c r="JDF24" s="194"/>
      <c r="JDG24" s="194"/>
      <c r="JDH24" s="194"/>
      <c r="JDI24" s="194"/>
      <c r="JDJ24" s="194"/>
      <c r="JDK24" s="194"/>
      <c r="JDL24" s="194"/>
      <c r="JDM24" s="194"/>
      <c r="JDN24" s="194"/>
      <c r="JDO24" s="194"/>
      <c r="JDP24" s="194"/>
      <c r="JDQ24" s="194"/>
      <c r="JDR24" s="194"/>
      <c r="JDS24" s="194"/>
      <c r="JDT24" s="194"/>
      <c r="JDU24" s="194"/>
      <c r="JDV24" s="194"/>
      <c r="JDW24" s="194"/>
      <c r="JDX24" s="194"/>
      <c r="JDY24" s="194"/>
      <c r="JDZ24" s="194"/>
      <c r="JEA24" s="194"/>
      <c r="JEB24" s="194"/>
      <c r="JEC24" s="194"/>
      <c r="JED24" s="194"/>
      <c r="JEE24" s="194"/>
      <c r="JEF24" s="194"/>
      <c r="JEG24" s="194"/>
      <c r="JEH24" s="194"/>
      <c r="JEI24" s="194"/>
      <c r="JEJ24" s="194"/>
      <c r="JEK24" s="194"/>
      <c r="JEL24" s="194"/>
      <c r="JEM24" s="194"/>
      <c r="JEN24" s="194"/>
      <c r="JEO24" s="194"/>
      <c r="JEP24" s="194"/>
      <c r="JEQ24" s="194"/>
      <c r="JER24" s="194"/>
      <c r="JES24" s="194"/>
      <c r="JET24" s="194"/>
      <c r="JEU24" s="194"/>
      <c r="JEV24" s="194"/>
      <c r="JEW24" s="194"/>
      <c r="JEX24" s="194"/>
      <c r="JEY24" s="194"/>
      <c r="JEZ24" s="194"/>
      <c r="JFA24" s="194"/>
      <c r="JFB24" s="194"/>
      <c r="JFC24" s="194"/>
      <c r="JFD24" s="194"/>
      <c r="JFE24" s="194"/>
      <c r="JFF24" s="194"/>
      <c r="JFG24" s="194"/>
      <c r="JFH24" s="194"/>
      <c r="JFI24" s="194"/>
      <c r="JFJ24" s="194"/>
      <c r="JFK24" s="194"/>
      <c r="JFL24" s="194"/>
      <c r="JFM24" s="194"/>
      <c r="JFN24" s="194"/>
      <c r="JFO24" s="194"/>
      <c r="JFP24" s="194"/>
      <c r="JFQ24" s="194"/>
      <c r="JFR24" s="194"/>
      <c r="JFS24" s="194"/>
      <c r="JFT24" s="194"/>
      <c r="JFU24" s="194"/>
      <c r="JFV24" s="194"/>
      <c r="JFW24" s="194"/>
      <c r="JFX24" s="194"/>
      <c r="JFY24" s="194"/>
      <c r="JFZ24" s="194"/>
      <c r="JGA24" s="194"/>
      <c r="JGB24" s="194"/>
      <c r="JGC24" s="194"/>
      <c r="JGD24" s="194"/>
      <c r="JGE24" s="194"/>
      <c r="JGF24" s="194"/>
      <c r="JGG24" s="194"/>
      <c r="JGH24" s="194"/>
      <c r="JGI24" s="194"/>
      <c r="JGJ24" s="194"/>
      <c r="JGK24" s="194"/>
      <c r="JGL24" s="194"/>
      <c r="JGM24" s="194"/>
      <c r="JGN24" s="194"/>
      <c r="JGO24" s="194"/>
      <c r="JGP24" s="194"/>
      <c r="JGQ24" s="194"/>
      <c r="JGR24" s="194"/>
      <c r="JGS24" s="194"/>
      <c r="JGT24" s="194"/>
      <c r="JGU24" s="194"/>
      <c r="JGV24" s="194"/>
      <c r="JGW24" s="194"/>
      <c r="JGX24" s="194"/>
      <c r="JGY24" s="194"/>
      <c r="JGZ24" s="194"/>
      <c r="JHA24" s="194"/>
      <c r="JHB24" s="194"/>
      <c r="JHC24" s="194"/>
      <c r="JHD24" s="194"/>
      <c r="JHE24" s="194"/>
      <c r="JHF24" s="194"/>
      <c r="JHG24" s="194"/>
      <c r="JHH24" s="194"/>
      <c r="JHI24" s="194"/>
      <c r="JHJ24" s="194"/>
      <c r="JHK24" s="194"/>
      <c r="JHL24" s="194"/>
      <c r="JHM24" s="194"/>
      <c r="JHN24" s="194"/>
      <c r="JHO24" s="194"/>
      <c r="JHP24" s="194"/>
      <c r="JHQ24" s="194"/>
      <c r="JHR24" s="194"/>
      <c r="JHS24" s="194"/>
      <c r="JHT24" s="194"/>
      <c r="JHU24" s="194"/>
      <c r="JHV24" s="194"/>
      <c r="JHW24" s="194"/>
      <c r="JHX24" s="194"/>
      <c r="JHY24" s="194"/>
      <c r="JHZ24" s="194"/>
      <c r="JIA24" s="194"/>
      <c r="JIB24" s="194"/>
      <c r="JIC24" s="194"/>
      <c r="JID24" s="194"/>
      <c r="JIE24" s="194"/>
      <c r="JIF24" s="194"/>
      <c r="JIG24" s="194"/>
      <c r="JIH24" s="194"/>
      <c r="JII24" s="194"/>
      <c r="JIJ24" s="194"/>
      <c r="JIK24" s="194"/>
      <c r="JIL24" s="194"/>
      <c r="JIM24" s="194"/>
      <c r="JIN24" s="194"/>
      <c r="JIO24" s="194"/>
      <c r="JIP24" s="194"/>
      <c r="JIQ24" s="194"/>
      <c r="JIR24" s="194"/>
      <c r="JIS24" s="194"/>
      <c r="JIT24" s="194"/>
      <c r="JIU24" s="194"/>
      <c r="JIV24" s="194"/>
      <c r="JIW24" s="194"/>
      <c r="JIX24" s="194"/>
      <c r="JIY24" s="194"/>
      <c r="JIZ24" s="194"/>
      <c r="JJA24" s="194"/>
      <c r="JJB24" s="194"/>
      <c r="JJC24" s="194"/>
      <c r="JJD24" s="194"/>
      <c r="JJE24" s="194"/>
      <c r="JJF24" s="194"/>
      <c r="JJG24" s="194"/>
      <c r="JJH24" s="194"/>
      <c r="JJI24" s="194"/>
      <c r="JJJ24" s="194"/>
      <c r="JJK24" s="194"/>
      <c r="JJL24" s="194"/>
      <c r="JJM24" s="194"/>
      <c r="JJN24" s="194"/>
      <c r="JJO24" s="194"/>
      <c r="JJP24" s="194"/>
      <c r="JJQ24" s="194"/>
      <c r="JJR24" s="194"/>
      <c r="JJS24" s="194"/>
      <c r="JJT24" s="194"/>
      <c r="JJU24" s="194"/>
      <c r="JJV24" s="194"/>
      <c r="JJW24" s="194"/>
      <c r="JJX24" s="194"/>
      <c r="JJY24" s="194"/>
      <c r="JJZ24" s="194"/>
      <c r="JKA24" s="194"/>
      <c r="JKB24" s="194"/>
      <c r="JKC24" s="194"/>
      <c r="JKD24" s="194"/>
      <c r="JKE24" s="194"/>
      <c r="JKF24" s="194"/>
      <c r="JKG24" s="194"/>
      <c r="JKH24" s="194"/>
      <c r="JKI24" s="194"/>
      <c r="JKJ24" s="194"/>
      <c r="JKK24" s="194"/>
      <c r="JKL24" s="194"/>
      <c r="JKM24" s="194"/>
      <c r="JKN24" s="194"/>
      <c r="JKO24" s="194"/>
      <c r="JKP24" s="194"/>
      <c r="JKQ24" s="194"/>
      <c r="JKR24" s="194"/>
      <c r="JKS24" s="194"/>
      <c r="JKT24" s="194"/>
      <c r="JKU24" s="194"/>
      <c r="JKV24" s="194"/>
      <c r="JKW24" s="194"/>
      <c r="JKX24" s="194"/>
      <c r="JKY24" s="194"/>
      <c r="JKZ24" s="194"/>
      <c r="JLA24" s="194"/>
      <c r="JLB24" s="194"/>
      <c r="JLC24" s="194"/>
      <c r="JLD24" s="194"/>
      <c r="JLE24" s="194"/>
      <c r="JLF24" s="194"/>
      <c r="JLG24" s="194"/>
      <c r="JLH24" s="194"/>
      <c r="JLI24" s="194"/>
      <c r="JLJ24" s="194"/>
      <c r="JLK24" s="194"/>
      <c r="JLL24" s="194"/>
      <c r="JLM24" s="194"/>
      <c r="JLN24" s="194"/>
      <c r="JLO24" s="194"/>
      <c r="JLP24" s="194"/>
      <c r="JLQ24" s="194"/>
      <c r="JLR24" s="194"/>
      <c r="JLS24" s="194"/>
      <c r="JLT24" s="194"/>
      <c r="JLU24" s="194"/>
      <c r="JLV24" s="194"/>
      <c r="JLW24" s="194"/>
      <c r="JLX24" s="194"/>
      <c r="JLY24" s="194"/>
      <c r="JLZ24" s="194"/>
      <c r="JMA24" s="194"/>
      <c r="JMB24" s="194"/>
      <c r="JMC24" s="194"/>
      <c r="JMD24" s="194"/>
      <c r="JME24" s="194"/>
      <c r="JMF24" s="194"/>
      <c r="JMG24" s="194"/>
      <c r="JMH24" s="194"/>
      <c r="JMI24" s="194"/>
      <c r="JMJ24" s="194"/>
      <c r="JMK24" s="194"/>
      <c r="JML24" s="194"/>
      <c r="JMM24" s="194"/>
      <c r="JMN24" s="194"/>
      <c r="JMO24" s="194"/>
      <c r="JMP24" s="194"/>
      <c r="JMQ24" s="194"/>
      <c r="JMR24" s="194"/>
      <c r="JMS24" s="194"/>
      <c r="JMT24" s="194"/>
      <c r="JMU24" s="194"/>
      <c r="JMV24" s="194"/>
      <c r="JMW24" s="194"/>
      <c r="JMX24" s="194"/>
      <c r="JMY24" s="194"/>
      <c r="JMZ24" s="194"/>
      <c r="JNA24" s="194"/>
      <c r="JNB24" s="194"/>
      <c r="JNC24" s="194"/>
      <c r="JND24" s="194"/>
      <c r="JNE24" s="194"/>
      <c r="JNF24" s="194"/>
      <c r="JNG24" s="194"/>
      <c r="JNH24" s="194"/>
      <c r="JNI24" s="194"/>
      <c r="JNJ24" s="194"/>
      <c r="JNK24" s="194"/>
      <c r="JNL24" s="194"/>
      <c r="JNM24" s="194"/>
      <c r="JNN24" s="194"/>
      <c r="JNO24" s="194"/>
      <c r="JNP24" s="194"/>
      <c r="JNQ24" s="194"/>
      <c r="JNR24" s="194"/>
      <c r="JNS24" s="194"/>
      <c r="JNT24" s="194"/>
      <c r="JNU24" s="194"/>
      <c r="JNV24" s="194"/>
      <c r="JNW24" s="194"/>
      <c r="JNX24" s="194"/>
      <c r="JNY24" s="194"/>
      <c r="JNZ24" s="194"/>
      <c r="JOA24" s="194"/>
      <c r="JOB24" s="194"/>
      <c r="JOC24" s="194"/>
      <c r="JOD24" s="194"/>
      <c r="JOE24" s="194"/>
      <c r="JOF24" s="194"/>
      <c r="JOG24" s="194"/>
      <c r="JOH24" s="194"/>
      <c r="JOI24" s="194"/>
      <c r="JOJ24" s="194"/>
      <c r="JOK24" s="194"/>
      <c r="JOL24" s="194"/>
      <c r="JOM24" s="194"/>
      <c r="JON24" s="194"/>
      <c r="JOO24" s="194"/>
      <c r="JOP24" s="194"/>
      <c r="JOQ24" s="194"/>
      <c r="JOR24" s="194"/>
      <c r="JOS24" s="194"/>
      <c r="JOT24" s="194"/>
      <c r="JOU24" s="194"/>
      <c r="JOV24" s="194"/>
      <c r="JOW24" s="194"/>
      <c r="JOX24" s="194"/>
      <c r="JOY24" s="194"/>
      <c r="JOZ24" s="194"/>
      <c r="JPA24" s="194"/>
      <c r="JPB24" s="194"/>
      <c r="JPC24" s="194"/>
      <c r="JPD24" s="194"/>
      <c r="JPE24" s="194"/>
      <c r="JPF24" s="194"/>
      <c r="JPG24" s="194"/>
      <c r="JPH24" s="194"/>
      <c r="JPI24" s="194"/>
      <c r="JPJ24" s="194"/>
      <c r="JPK24" s="194"/>
      <c r="JPL24" s="194"/>
      <c r="JPM24" s="194"/>
      <c r="JPN24" s="194"/>
      <c r="JPO24" s="194"/>
      <c r="JPP24" s="194"/>
      <c r="JPQ24" s="194"/>
      <c r="JPR24" s="194"/>
      <c r="JPS24" s="194"/>
      <c r="JPT24" s="194"/>
      <c r="JPU24" s="194"/>
      <c r="JPV24" s="194"/>
      <c r="JPW24" s="194"/>
      <c r="JPX24" s="194"/>
      <c r="JPY24" s="194"/>
      <c r="JPZ24" s="194"/>
      <c r="JQA24" s="194"/>
      <c r="JQB24" s="194"/>
      <c r="JQC24" s="194"/>
      <c r="JQD24" s="194"/>
      <c r="JQE24" s="194"/>
      <c r="JQF24" s="194"/>
      <c r="JQG24" s="194"/>
      <c r="JQH24" s="194"/>
      <c r="JQI24" s="194"/>
      <c r="JQJ24" s="194"/>
      <c r="JQK24" s="194"/>
      <c r="JQL24" s="194"/>
      <c r="JQM24" s="194"/>
      <c r="JQN24" s="194"/>
      <c r="JQO24" s="194"/>
      <c r="JQP24" s="194"/>
      <c r="JQQ24" s="194"/>
      <c r="JQR24" s="194"/>
      <c r="JQS24" s="194"/>
      <c r="JQT24" s="194"/>
      <c r="JQU24" s="194"/>
      <c r="JQV24" s="194"/>
      <c r="JQW24" s="194"/>
      <c r="JQX24" s="194"/>
      <c r="JQY24" s="194"/>
      <c r="JQZ24" s="194"/>
      <c r="JRA24" s="194"/>
      <c r="JRB24" s="194"/>
      <c r="JRC24" s="194"/>
      <c r="JRD24" s="194"/>
      <c r="JRE24" s="194"/>
      <c r="JRF24" s="194"/>
      <c r="JRG24" s="194"/>
      <c r="JRH24" s="194"/>
      <c r="JRI24" s="194"/>
      <c r="JRJ24" s="194"/>
      <c r="JRK24" s="194"/>
      <c r="JRL24" s="194"/>
      <c r="JRM24" s="194"/>
      <c r="JRN24" s="194"/>
      <c r="JRO24" s="194"/>
      <c r="JRP24" s="194"/>
      <c r="JRQ24" s="194"/>
      <c r="JRR24" s="194"/>
      <c r="JRS24" s="194"/>
      <c r="JRT24" s="194"/>
      <c r="JRU24" s="194"/>
      <c r="JRV24" s="194"/>
      <c r="JRW24" s="194"/>
      <c r="JRX24" s="194"/>
      <c r="JRY24" s="194"/>
      <c r="JRZ24" s="194"/>
      <c r="JSA24" s="194"/>
      <c r="JSB24" s="194"/>
      <c r="JSC24" s="194"/>
      <c r="JSD24" s="194"/>
      <c r="JSE24" s="194"/>
      <c r="JSF24" s="194"/>
      <c r="JSG24" s="194"/>
      <c r="JSH24" s="194"/>
      <c r="JSI24" s="194"/>
      <c r="JSJ24" s="194"/>
      <c r="JSK24" s="194"/>
      <c r="JSL24" s="194"/>
      <c r="JSM24" s="194"/>
      <c r="JSN24" s="194"/>
      <c r="JSO24" s="194"/>
      <c r="JSP24" s="194"/>
      <c r="JSQ24" s="194"/>
      <c r="JSR24" s="194"/>
      <c r="JSS24" s="194"/>
      <c r="JST24" s="194"/>
      <c r="JSU24" s="194"/>
      <c r="JSV24" s="194"/>
      <c r="JSW24" s="194"/>
      <c r="JSX24" s="194"/>
      <c r="JSY24" s="194"/>
      <c r="JSZ24" s="194"/>
      <c r="JTA24" s="194"/>
      <c r="JTB24" s="194"/>
      <c r="JTC24" s="194"/>
      <c r="JTD24" s="194"/>
      <c r="JTE24" s="194"/>
      <c r="JTF24" s="194"/>
      <c r="JTG24" s="194"/>
      <c r="JTH24" s="194"/>
      <c r="JTI24" s="194"/>
      <c r="JTJ24" s="194"/>
      <c r="JTK24" s="194"/>
      <c r="JTL24" s="194"/>
      <c r="JTM24" s="194"/>
      <c r="JTN24" s="194"/>
      <c r="JTO24" s="194"/>
      <c r="JTP24" s="194"/>
      <c r="JTQ24" s="194"/>
      <c r="JTR24" s="194"/>
      <c r="JTS24" s="194"/>
      <c r="JTT24" s="194"/>
      <c r="JTU24" s="194"/>
      <c r="JTV24" s="194"/>
      <c r="JTW24" s="194"/>
      <c r="JTX24" s="194"/>
      <c r="JTY24" s="194"/>
      <c r="JTZ24" s="194"/>
      <c r="JUA24" s="194"/>
      <c r="JUB24" s="194"/>
      <c r="JUC24" s="194"/>
      <c r="JUD24" s="194"/>
      <c r="JUE24" s="194"/>
      <c r="JUF24" s="194"/>
      <c r="JUG24" s="194"/>
      <c r="JUH24" s="194"/>
      <c r="JUI24" s="194"/>
      <c r="JUJ24" s="194"/>
      <c r="JUK24" s="194"/>
      <c r="JUL24" s="194"/>
      <c r="JUM24" s="194"/>
      <c r="JUN24" s="194"/>
      <c r="JUO24" s="194"/>
      <c r="JUP24" s="194"/>
      <c r="JUQ24" s="194"/>
      <c r="JUR24" s="194"/>
      <c r="JUS24" s="194"/>
      <c r="JUT24" s="194"/>
      <c r="JUU24" s="194"/>
      <c r="JUV24" s="194"/>
      <c r="JUW24" s="194"/>
      <c r="JUX24" s="194"/>
      <c r="JUY24" s="194"/>
      <c r="JUZ24" s="194"/>
      <c r="JVA24" s="194"/>
      <c r="JVB24" s="194"/>
      <c r="JVC24" s="194"/>
      <c r="JVD24" s="194"/>
      <c r="JVE24" s="194"/>
      <c r="JVF24" s="194"/>
      <c r="JVG24" s="194"/>
      <c r="JVH24" s="194"/>
      <c r="JVI24" s="194"/>
      <c r="JVJ24" s="194"/>
      <c r="JVK24" s="194"/>
      <c r="JVL24" s="194"/>
      <c r="JVM24" s="194"/>
      <c r="JVN24" s="194"/>
      <c r="JVO24" s="194"/>
      <c r="JVP24" s="194"/>
      <c r="JVQ24" s="194"/>
      <c r="JVR24" s="194"/>
      <c r="JVS24" s="194"/>
      <c r="JVT24" s="194"/>
      <c r="JVU24" s="194"/>
      <c r="JVV24" s="194"/>
      <c r="JVW24" s="194"/>
      <c r="JVX24" s="194"/>
      <c r="JVY24" s="194"/>
      <c r="JVZ24" s="194"/>
      <c r="JWA24" s="194"/>
      <c r="JWB24" s="194"/>
      <c r="JWC24" s="194"/>
      <c r="JWD24" s="194"/>
      <c r="JWE24" s="194"/>
      <c r="JWF24" s="194"/>
      <c r="JWG24" s="194"/>
      <c r="JWH24" s="194"/>
      <c r="JWI24" s="194"/>
      <c r="JWJ24" s="194"/>
      <c r="JWK24" s="194"/>
      <c r="JWL24" s="194"/>
      <c r="JWM24" s="194"/>
      <c r="JWN24" s="194"/>
      <c r="JWO24" s="194"/>
      <c r="JWP24" s="194"/>
      <c r="JWQ24" s="194"/>
      <c r="JWR24" s="194"/>
      <c r="JWS24" s="194"/>
      <c r="JWT24" s="194"/>
      <c r="JWU24" s="194"/>
      <c r="JWV24" s="194"/>
      <c r="JWW24" s="194"/>
      <c r="JWX24" s="194"/>
      <c r="JWY24" s="194"/>
      <c r="JWZ24" s="194"/>
      <c r="JXA24" s="194"/>
      <c r="JXB24" s="194"/>
      <c r="JXC24" s="194"/>
      <c r="JXD24" s="194"/>
      <c r="JXE24" s="194"/>
      <c r="JXF24" s="194"/>
      <c r="JXG24" s="194"/>
      <c r="JXH24" s="194"/>
      <c r="JXI24" s="194"/>
      <c r="JXJ24" s="194"/>
      <c r="JXK24" s="194"/>
      <c r="JXL24" s="194"/>
      <c r="JXM24" s="194"/>
      <c r="JXN24" s="194"/>
      <c r="JXO24" s="194"/>
      <c r="JXP24" s="194"/>
      <c r="JXQ24" s="194"/>
      <c r="JXR24" s="194"/>
      <c r="JXS24" s="194"/>
      <c r="JXT24" s="194"/>
      <c r="JXU24" s="194"/>
      <c r="JXV24" s="194"/>
      <c r="JXW24" s="194"/>
      <c r="JXX24" s="194"/>
      <c r="JXY24" s="194"/>
      <c r="JXZ24" s="194"/>
      <c r="JYA24" s="194"/>
      <c r="JYB24" s="194"/>
      <c r="JYC24" s="194"/>
      <c r="JYD24" s="194"/>
      <c r="JYE24" s="194"/>
      <c r="JYF24" s="194"/>
      <c r="JYG24" s="194"/>
      <c r="JYH24" s="194"/>
      <c r="JYI24" s="194"/>
      <c r="JYJ24" s="194"/>
      <c r="JYK24" s="194"/>
      <c r="JYL24" s="194"/>
      <c r="JYM24" s="194"/>
      <c r="JYN24" s="194"/>
      <c r="JYO24" s="194"/>
      <c r="JYP24" s="194"/>
      <c r="JYQ24" s="194"/>
      <c r="JYR24" s="194"/>
      <c r="JYS24" s="194"/>
      <c r="JYT24" s="194"/>
      <c r="JYU24" s="194"/>
      <c r="JYV24" s="194"/>
      <c r="JYW24" s="194"/>
      <c r="JYX24" s="194"/>
      <c r="JYY24" s="194"/>
      <c r="JYZ24" s="194"/>
      <c r="JZA24" s="194"/>
      <c r="JZB24" s="194"/>
      <c r="JZC24" s="194"/>
      <c r="JZD24" s="194"/>
      <c r="JZE24" s="194"/>
      <c r="JZF24" s="194"/>
      <c r="JZG24" s="194"/>
      <c r="JZH24" s="194"/>
      <c r="JZI24" s="194"/>
      <c r="JZJ24" s="194"/>
      <c r="JZK24" s="194"/>
      <c r="JZL24" s="194"/>
      <c r="JZM24" s="194"/>
      <c r="JZN24" s="194"/>
      <c r="JZO24" s="194"/>
      <c r="JZP24" s="194"/>
      <c r="JZQ24" s="194"/>
      <c r="JZR24" s="194"/>
      <c r="JZS24" s="194"/>
      <c r="JZT24" s="194"/>
      <c r="JZU24" s="194"/>
      <c r="JZV24" s="194"/>
      <c r="JZW24" s="194"/>
      <c r="JZX24" s="194"/>
      <c r="JZY24" s="194"/>
      <c r="JZZ24" s="194"/>
      <c r="KAA24" s="194"/>
      <c r="KAB24" s="194"/>
      <c r="KAC24" s="194"/>
      <c r="KAD24" s="194"/>
      <c r="KAE24" s="194"/>
      <c r="KAF24" s="194"/>
      <c r="KAG24" s="194"/>
      <c r="KAH24" s="194"/>
      <c r="KAI24" s="194"/>
      <c r="KAJ24" s="194"/>
      <c r="KAK24" s="194"/>
      <c r="KAL24" s="194"/>
      <c r="KAM24" s="194"/>
      <c r="KAN24" s="194"/>
      <c r="KAO24" s="194"/>
      <c r="KAP24" s="194"/>
      <c r="KAQ24" s="194"/>
      <c r="KAR24" s="194"/>
      <c r="KAS24" s="194"/>
      <c r="KAT24" s="194"/>
      <c r="KAU24" s="194"/>
      <c r="KAV24" s="194"/>
      <c r="KAW24" s="194"/>
      <c r="KAX24" s="194"/>
      <c r="KAY24" s="194"/>
      <c r="KAZ24" s="194"/>
      <c r="KBA24" s="194"/>
      <c r="KBB24" s="194"/>
      <c r="KBC24" s="194"/>
      <c r="KBD24" s="194"/>
      <c r="KBE24" s="194"/>
      <c r="KBF24" s="194"/>
      <c r="KBG24" s="194"/>
      <c r="KBH24" s="194"/>
      <c r="KBI24" s="194"/>
      <c r="KBJ24" s="194"/>
      <c r="KBK24" s="194"/>
      <c r="KBL24" s="194"/>
      <c r="KBM24" s="194"/>
      <c r="KBN24" s="194"/>
      <c r="KBO24" s="194"/>
      <c r="KBP24" s="194"/>
      <c r="KBQ24" s="194"/>
      <c r="KBR24" s="194"/>
      <c r="KBS24" s="194"/>
      <c r="KBT24" s="194"/>
      <c r="KBU24" s="194"/>
      <c r="KBV24" s="194"/>
      <c r="KBW24" s="194"/>
      <c r="KBX24" s="194"/>
      <c r="KBY24" s="194"/>
      <c r="KBZ24" s="194"/>
      <c r="KCA24" s="194"/>
      <c r="KCB24" s="194"/>
      <c r="KCC24" s="194"/>
      <c r="KCD24" s="194"/>
      <c r="KCE24" s="194"/>
      <c r="KCF24" s="194"/>
      <c r="KCG24" s="194"/>
      <c r="KCH24" s="194"/>
      <c r="KCI24" s="194"/>
      <c r="KCJ24" s="194"/>
      <c r="KCK24" s="194"/>
      <c r="KCL24" s="194"/>
      <c r="KCM24" s="194"/>
      <c r="KCN24" s="194"/>
      <c r="KCO24" s="194"/>
      <c r="KCP24" s="194"/>
      <c r="KCQ24" s="194"/>
      <c r="KCR24" s="194"/>
      <c r="KCS24" s="194"/>
      <c r="KCT24" s="194"/>
      <c r="KCU24" s="194"/>
      <c r="KCV24" s="194"/>
      <c r="KCW24" s="194"/>
      <c r="KCX24" s="194"/>
      <c r="KCY24" s="194"/>
      <c r="KCZ24" s="194"/>
      <c r="KDA24" s="194"/>
      <c r="KDB24" s="194"/>
      <c r="KDC24" s="194"/>
      <c r="KDD24" s="194"/>
      <c r="KDE24" s="194"/>
      <c r="KDF24" s="194"/>
      <c r="KDG24" s="194"/>
      <c r="KDH24" s="194"/>
      <c r="KDI24" s="194"/>
      <c r="KDJ24" s="194"/>
      <c r="KDK24" s="194"/>
      <c r="KDL24" s="194"/>
      <c r="KDM24" s="194"/>
      <c r="KDN24" s="194"/>
      <c r="KDO24" s="194"/>
      <c r="KDP24" s="194"/>
      <c r="KDQ24" s="194"/>
      <c r="KDR24" s="194"/>
      <c r="KDS24" s="194"/>
      <c r="KDT24" s="194"/>
      <c r="KDU24" s="194"/>
      <c r="KDV24" s="194"/>
      <c r="KDW24" s="194"/>
      <c r="KDX24" s="194"/>
      <c r="KDY24" s="194"/>
      <c r="KDZ24" s="194"/>
      <c r="KEA24" s="194"/>
      <c r="KEB24" s="194"/>
      <c r="KEC24" s="194"/>
      <c r="KED24" s="194"/>
      <c r="KEE24" s="194"/>
      <c r="KEF24" s="194"/>
      <c r="KEG24" s="194"/>
      <c r="KEH24" s="194"/>
      <c r="KEI24" s="194"/>
      <c r="KEJ24" s="194"/>
      <c r="KEK24" s="194"/>
      <c r="KEL24" s="194"/>
      <c r="KEM24" s="194"/>
      <c r="KEN24" s="194"/>
      <c r="KEO24" s="194"/>
      <c r="KEP24" s="194"/>
      <c r="KEQ24" s="194"/>
      <c r="KER24" s="194"/>
      <c r="KES24" s="194"/>
      <c r="KET24" s="194"/>
      <c r="KEU24" s="194"/>
      <c r="KEV24" s="194"/>
      <c r="KEW24" s="194"/>
      <c r="KEX24" s="194"/>
      <c r="KEY24" s="194"/>
      <c r="KEZ24" s="194"/>
      <c r="KFA24" s="194"/>
      <c r="KFB24" s="194"/>
      <c r="KFC24" s="194"/>
      <c r="KFD24" s="194"/>
      <c r="KFE24" s="194"/>
      <c r="KFF24" s="194"/>
      <c r="KFG24" s="194"/>
      <c r="KFH24" s="194"/>
      <c r="KFI24" s="194"/>
      <c r="KFJ24" s="194"/>
      <c r="KFK24" s="194"/>
      <c r="KFL24" s="194"/>
      <c r="KFM24" s="194"/>
      <c r="KFN24" s="194"/>
      <c r="KFO24" s="194"/>
      <c r="KFP24" s="194"/>
      <c r="KFQ24" s="194"/>
      <c r="KFR24" s="194"/>
      <c r="KFS24" s="194"/>
      <c r="KFT24" s="194"/>
      <c r="KFU24" s="194"/>
      <c r="KFV24" s="194"/>
      <c r="KFW24" s="194"/>
      <c r="KFX24" s="194"/>
      <c r="KFY24" s="194"/>
      <c r="KFZ24" s="194"/>
      <c r="KGA24" s="194"/>
      <c r="KGB24" s="194"/>
      <c r="KGC24" s="194"/>
      <c r="KGD24" s="194"/>
      <c r="KGE24" s="194"/>
      <c r="KGF24" s="194"/>
      <c r="KGG24" s="194"/>
      <c r="KGH24" s="194"/>
      <c r="KGI24" s="194"/>
      <c r="KGJ24" s="194"/>
      <c r="KGK24" s="194"/>
      <c r="KGL24" s="194"/>
      <c r="KGM24" s="194"/>
      <c r="KGN24" s="194"/>
      <c r="KGO24" s="194"/>
      <c r="KGP24" s="194"/>
      <c r="KGQ24" s="194"/>
      <c r="KGR24" s="194"/>
      <c r="KGS24" s="194"/>
      <c r="KGT24" s="194"/>
      <c r="KGU24" s="194"/>
      <c r="KGV24" s="194"/>
      <c r="KGW24" s="194"/>
      <c r="KGX24" s="194"/>
      <c r="KGY24" s="194"/>
      <c r="KGZ24" s="194"/>
      <c r="KHA24" s="194"/>
      <c r="KHB24" s="194"/>
      <c r="KHC24" s="194"/>
      <c r="KHD24" s="194"/>
      <c r="KHE24" s="194"/>
      <c r="KHF24" s="194"/>
      <c r="KHG24" s="194"/>
      <c r="KHH24" s="194"/>
      <c r="KHI24" s="194"/>
      <c r="KHJ24" s="194"/>
      <c r="KHK24" s="194"/>
      <c r="KHL24" s="194"/>
      <c r="KHM24" s="194"/>
      <c r="KHN24" s="194"/>
      <c r="KHO24" s="194"/>
      <c r="KHP24" s="194"/>
      <c r="KHQ24" s="194"/>
      <c r="KHR24" s="194"/>
      <c r="KHS24" s="194"/>
      <c r="KHT24" s="194"/>
      <c r="KHU24" s="194"/>
      <c r="KHV24" s="194"/>
      <c r="KHW24" s="194"/>
      <c r="KHX24" s="194"/>
      <c r="KHY24" s="194"/>
      <c r="KHZ24" s="194"/>
      <c r="KIA24" s="194"/>
      <c r="KIB24" s="194"/>
      <c r="KIC24" s="194"/>
      <c r="KID24" s="194"/>
      <c r="KIE24" s="194"/>
      <c r="KIF24" s="194"/>
      <c r="KIG24" s="194"/>
      <c r="KIH24" s="194"/>
      <c r="KII24" s="194"/>
      <c r="KIJ24" s="194"/>
      <c r="KIK24" s="194"/>
      <c r="KIL24" s="194"/>
      <c r="KIM24" s="194"/>
      <c r="KIN24" s="194"/>
      <c r="KIO24" s="194"/>
      <c r="KIP24" s="194"/>
      <c r="KIQ24" s="194"/>
      <c r="KIR24" s="194"/>
      <c r="KIS24" s="194"/>
      <c r="KIT24" s="194"/>
      <c r="KIU24" s="194"/>
      <c r="KIV24" s="194"/>
      <c r="KIW24" s="194"/>
      <c r="KIX24" s="194"/>
      <c r="KIY24" s="194"/>
      <c r="KIZ24" s="194"/>
      <c r="KJA24" s="194"/>
      <c r="KJB24" s="194"/>
      <c r="KJC24" s="194"/>
      <c r="KJD24" s="194"/>
      <c r="KJE24" s="194"/>
      <c r="KJF24" s="194"/>
      <c r="KJG24" s="194"/>
      <c r="KJH24" s="194"/>
      <c r="KJI24" s="194"/>
      <c r="KJJ24" s="194"/>
      <c r="KJK24" s="194"/>
      <c r="KJL24" s="194"/>
      <c r="KJM24" s="194"/>
      <c r="KJN24" s="194"/>
      <c r="KJO24" s="194"/>
      <c r="KJP24" s="194"/>
      <c r="KJQ24" s="194"/>
      <c r="KJR24" s="194"/>
      <c r="KJS24" s="194"/>
      <c r="KJT24" s="194"/>
      <c r="KJU24" s="194"/>
      <c r="KJV24" s="194"/>
      <c r="KJW24" s="194"/>
      <c r="KJX24" s="194"/>
      <c r="KJY24" s="194"/>
      <c r="KJZ24" s="194"/>
      <c r="KKA24" s="194"/>
      <c r="KKB24" s="194"/>
      <c r="KKC24" s="194"/>
      <c r="KKD24" s="194"/>
      <c r="KKE24" s="194"/>
      <c r="KKF24" s="194"/>
      <c r="KKG24" s="194"/>
      <c r="KKH24" s="194"/>
      <c r="KKI24" s="194"/>
      <c r="KKJ24" s="194"/>
      <c r="KKK24" s="194"/>
      <c r="KKL24" s="194"/>
      <c r="KKM24" s="194"/>
      <c r="KKN24" s="194"/>
      <c r="KKO24" s="194"/>
      <c r="KKP24" s="194"/>
      <c r="KKQ24" s="194"/>
      <c r="KKR24" s="194"/>
      <c r="KKS24" s="194"/>
      <c r="KKT24" s="194"/>
      <c r="KKU24" s="194"/>
      <c r="KKV24" s="194"/>
      <c r="KKW24" s="194"/>
      <c r="KKX24" s="194"/>
      <c r="KKY24" s="194"/>
      <c r="KKZ24" s="194"/>
      <c r="KLA24" s="194"/>
      <c r="KLB24" s="194"/>
      <c r="KLC24" s="194"/>
      <c r="KLD24" s="194"/>
      <c r="KLE24" s="194"/>
      <c r="KLF24" s="194"/>
      <c r="KLG24" s="194"/>
      <c r="KLH24" s="194"/>
      <c r="KLI24" s="194"/>
      <c r="KLJ24" s="194"/>
      <c r="KLK24" s="194"/>
      <c r="KLL24" s="194"/>
      <c r="KLM24" s="194"/>
      <c r="KLN24" s="194"/>
      <c r="KLO24" s="194"/>
      <c r="KLP24" s="194"/>
      <c r="KLQ24" s="194"/>
      <c r="KLR24" s="194"/>
      <c r="KLS24" s="194"/>
      <c r="KLT24" s="194"/>
      <c r="KLU24" s="194"/>
      <c r="KLV24" s="194"/>
      <c r="KLW24" s="194"/>
      <c r="KLX24" s="194"/>
      <c r="KLY24" s="194"/>
      <c r="KLZ24" s="194"/>
      <c r="KMA24" s="194"/>
      <c r="KMB24" s="194"/>
      <c r="KMC24" s="194"/>
      <c r="KMD24" s="194"/>
      <c r="KME24" s="194"/>
      <c r="KMF24" s="194"/>
      <c r="KMG24" s="194"/>
      <c r="KMH24" s="194"/>
      <c r="KMI24" s="194"/>
      <c r="KMJ24" s="194"/>
      <c r="KMK24" s="194"/>
      <c r="KML24" s="194"/>
      <c r="KMM24" s="194"/>
      <c r="KMN24" s="194"/>
      <c r="KMO24" s="194"/>
      <c r="KMP24" s="194"/>
      <c r="KMQ24" s="194"/>
      <c r="KMR24" s="194"/>
      <c r="KMS24" s="194"/>
      <c r="KMT24" s="194"/>
      <c r="KMU24" s="194"/>
      <c r="KMV24" s="194"/>
      <c r="KMW24" s="194"/>
      <c r="KMX24" s="194"/>
      <c r="KMY24" s="194"/>
      <c r="KMZ24" s="194"/>
      <c r="KNA24" s="194"/>
      <c r="KNB24" s="194"/>
      <c r="KNC24" s="194"/>
      <c r="KND24" s="194"/>
      <c r="KNE24" s="194"/>
      <c r="KNF24" s="194"/>
      <c r="KNG24" s="194"/>
      <c r="KNH24" s="194"/>
      <c r="KNI24" s="194"/>
      <c r="KNJ24" s="194"/>
      <c r="KNK24" s="194"/>
      <c r="KNL24" s="194"/>
      <c r="KNM24" s="194"/>
      <c r="KNN24" s="194"/>
      <c r="KNO24" s="194"/>
      <c r="KNP24" s="194"/>
      <c r="KNQ24" s="194"/>
      <c r="KNR24" s="194"/>
      <c r="KNS24" s="194"/>
      <c r="KNT24" s="194"/>
      <c r="KNU24" s="194"/>
      <c r="KNV24" s="194"/>
      <c r="KNW24" s="194"/>
      <c r="KNX24" s="194"/>
      <c r="KNY24" s="194"/>
      <c r="KNZ24" s="194"/>
      <c r="KOA24" s="194"/>
      <c r="KOB24" s="194"/>
      <c r="KOC24" s="194"/>
      <c r="KOD24" s="194"/>
      <c r="KOE24" s="194"/>
      <c r="KOF24" s="194"/>
      <c r="KOG24" s="194"/>
      <c r="KOH24" s="194"/>
      <c r="KOI24" s="194"/>
      <c r="KOJ24" s="194"/>
      <c r="KOK24" s="194"/>
      <c r="KOL24" s="194"/>
      <c r="KOM24" s="194"/>
      <c r="KON24" s="194"/>
      <c r="KOO24" s="194"/>
      <c r="KOP24" s="194"/>
      <c r="KOQ24" s="194"/>
      <c r="KOR24" s="194"/>
      <c r="KOS24" s="194"/>
      <c r="KOT24" s="194"/>
      <c r="KOU24" s="194"/>
      <c r="KOV24" s="194"/>
      <c r="KOW24" s="194"/>
      <c r="KOX24" s="194"/>
      <c r="KOY24" s="194"/>
      <c r="KOZ24" s="194"/>
      <c r="KPA24" s="194"/>
      <c r="KPB24" s="194"/>
      <c r="KPC24" s="194"/>
      <c r="KPD24" s="194"/>
      <c r="KPE24" s="194"/>
      <c r="KPF24" s="194"/>
      <c r="KPG24" s="194"/>
      <c r="KPH24" s="194"/>
      <c r="KPI24" s="194"/>
      <c r="KPJ24" s="194"/>
      <c r="KPK24" s="194"/>
      <c r="KPL24" s="194"/>
      <c r="KPM24" s="194"/>
      <c r="KPN24" s="194"/>
      <c r="KPO24" s="194"/>
      <c r="KPP24" s="194"/>
      <c r="KPQ24" s="194"/>
      <c r="KPR24" s="194"/>
      <c r="KPS24" s="194"/>
      <c r="KPT24" s="194"/>
      <c r="KPU24" s="194"/>
      <c r="KPV24" s="194"/>
      <c r="KPW24" s="194"/>
      <c r="KPX24" s="194"/>
      <c r="KPY24" s="194"/>
      <c r="KPZ24" s="194"/>
      <c r="KQA24" s="194"/>
      <c r="KQB24" s="194"/>
      <c r="KQC24" s="194"/>
      <c r="KQD24" s="194"/>
      <c r="KQE24" s="194"/>
      <c r="KQF24" s="194"/>
      <c r="KQG24" s="194"/>
      <c r="KQH24" s="194"/>
      <c r="KQI24" s="194"/>
      <c r="KQJ24" s="194"/>
      <c r="KQK24" s="194"/>
      <c r="KQL24" s="194"/>
      <c r="KQM24" s="194"/>
      <c r="KQN24" s="194"/>
      <c r="KQO24" s="194"/>
      <c r="KQP24" s="194"/>
      <c r="KQQ24" s="194"/>
      <c r="KQR24" s="194"/>
      <c r="KQS24" s="194"/>
      <c r="KQT24" s="194"/>
      <c r="KQU24" s="194"/>
      <c r="KQV24" s="194"/>
      <c r="KQW24" s="194"/>
      <c r="KQX24" s="194"/>
      <c r="KQY24" s="194"/>
      <c r="KQZ24" s="194"/>
      <c r="KRA24" s="194"/>
      <c r="KRB24" s="194"/>
      <c r="KRC24" s="194"/>
      <c r="KRD24" s="194"/>
      <c r="KRE24" s="194"/>
      <c r="KRF24" s="194"/>
      <c r="KRG24" s="194"/>
      <c r="KRH24" s="194"/>
      <c r="KRI24" s="194"/>
      <c r="KRJ24" s="194"/>
      <c r="KRK24" s="194"/>
      <c r="KRL24" s="194"/>
      <c r="KRM24" s="194"/>
      <c r="KRN24" s="194"/>
      <c r="KRO24" s="194"/>
      <c r="KRP24" s="194"/>
      <c r="KRQ24" s="194"/>
      <c r="KRR24" s="194"/>
      <c r="KRS24" s="194"/>
      <c r="KRT24" s="194"/>
      <c r="KRU24" s="194"/>
      <c r="KRV24" s="194"/>
      <c r="KRW24" s="194"/>
      <c r="KRX24" s="194"/>
      <c r="KRY24" s="194"/>
      <c r="KRZ24" s="194"/>
      <c r="KSA24" s="194"/>
      <c r="KSB24" s="194"/>
      <c r="KSC24" s="194"/>
      <c r="KSD24" s="194"/>
      <c r="KSE24" s="194"/>
      <c r="KSF24" s="194"/>
      <c r="KSG24" s="194"/>
      <c r="KSH24" s="194"/>
      <c r="KSI24" s="194"/>
      <c r="KSJ24" s="194"/>
      <c r="KSK24" s="194"/>
      <c r="KSL24" s="194"/>
      <c r="KSM24" s="194"/>
      <c r="KSN24" s="194"/>
      <c r="KSO24" s="194"/>
      <c r="KSP24" s="194"/>
      <c r="KSQ24" s="194"/>
      <c r="KSR24" s="194"/>
      <c r="KSS24" s="194"/>
      <c r="KST24" s="194"/>
      <c r="KSU24" s="194"/>
      <c r="KSV24" s="194"/>
      <c r="KSW24" s="194"/>
      <c r="KSX24" s="194"/>
      <c r="KSY24" s="194"/>
      <c r="KSZ24" s="194"/>
      <c r="KTA24" s="194"/>
      <c r="KTB24" s="194"/>
      <c r="KTC24" s="194"/>
      <c r="KTD24" s="194"/>
      <c r="KTE24" s="194"/>
      <c r="KTF24" s="194"/>
      <c r="KTG24" s="194"/>
      <c r="KTH24" s="194"/>
      <c r="KTI24" s="194"/>
      <c r="KTJ24" s="194"/>
      <c r="KTK24" s="194"/>
      <c r="KTL24" s="194"/>
      <c r="KTM24" s="194"/>
      <c r="KTN24" s="194"/>
      <c r="KTO24" s="194"/>
      <c r="KTP24" s="194"/>
      <c r="KTQ24" s="194"/>
      <c r="KTR24" s="194"/>
      <c r="KTS24" s="194"/>
      <c r="KTT24" s="194"/>
      <c r="KTU24" s="194"/>
      <c r="KTV24" s="194"/>
      <c r="KTW24" s="194"/>
      <c r="KTX24" s="194"/>
      <c r="KTY24" s="194"/>
      <c r="KTZ24" s="194"/>
      <c r="KUA24" s="194"/>
      <c r="KUB24" s="194"/>
      <c r="KUC24" s="194"/>
      <c r="KUD24" s="194"/>
      <c r="KUE24" s="194"/>
      <c r="KUF24" s="194"/>
      <c r="KUG24" s="194"/>
      <c r="KUH24" s="194"/>
      <c r="KUI24" s="194"/>
      <c r="KUJ24" s="194"/>
      <c r="KUK24" s="194"/>
      <c r="KUL24" s="194"/>
      <c r="KUM24" s="194"/>
      <c r="KUN24" s="194"/>
      <c r="KUO24" s="194"/>
      <c r="KUP24" s="194"/>
      <c r="KUQ24" s="194"/>
      <c r="KUR24" s="194"/>
      <c r="KUS24" s="194"/>
      <c r="KUT24" s="194"/>
      <c r="KUU24" s="194"/>
      <c r="KUV24" s="194"/>
      <c r="KUW24" s="194"/>
      <c r="KUX24" s="194"/>
      <c r="KUY24" s="194"/>
      <c r="KUZ24" s="194"/>
      <c r="KVA24" s="194"/>
      <c r="KVB24" s="194"/>
      <c r="KVC24" s="194"/>
      <c r="KVD24" s="194"/>
      <c r="KVE24" s="194"/>
      <c r="KVF24" s="194"/>
      <c r="KVG24" s="194"/>
      <c r="KVH24" s="194"/>
      <c r="KVI24" s="194"/>
      <c r="KVJ24" s="194"/>
      <c r="KVK24" s="194"/>
      <c r="KVL24" s="194"/>
      <c r="KVM24" s="194"/>
      <c r="KVN24" s="194"/>
      <c r="KVO24" s="194"/>
      <c r="KVP24" s="194"/>
      <c r="KVQ24" s="194"/>
      <c r="KVR24" s="194"/>
      <c r="KVS24" s="194"/>
      <c r="KVT24" s="194"/>
      <c r="KVU24" s="194"/>
      <c r="KVV24" s="194"/>
      <c r="KVW24" s="194"/>
      <c r="KVX24" s="194"/>
      <c r="KVY24" s="194"/>
      <c r="KVZ24" s="194"/>
      <c r="KWA24" s="194"/>
      <c r="KWB24" s="194"/>
      <c r="KWC24" s="194"/>
      <c r="KWD24" s="194"/>
      <c r="KWE24" s="194"/>
      <c r="KWF24" s="194"/>
      <c r="KWG24" s="194"/>
      <c r="KWH24" s="194"/>
      <c r="KWI24" s="194"/>
      <c r="KWJ24" s="194"/>
      <c r="KWK24" s="194"/>
      <c r="KWL24" s="194"/>
      <c r="KWM24" s="194"/>
      <c r="KWN24" s="194"/>
      <c r="KWO24" s="194"/>
      <c r="KWP24" s="194"/>
      <c r="KWQ24" s="194"/>
      <c r="KWR24" s="194"/>
      <c r="KWS24" s="194"/>
      <c r="KWT24" s="194"/>
      <c r="KWU24" s="194"/>
      <c r="KWV24" s="194"/>
      <c r="KWW24" s="194"/>
      <c r="KWX24" s="194"/>
      <c r="KWY24" s="194"/>
      <c r="KWZ24" s="194"/>
      <c r="KXA24" s="194"/>
      <c r="KXB24" s="194"/>
      <c r="KXC24" s="194"/>
      <c r="KXD24" s="194"/>
      <c r="KXE24" s="194"/>
      <c r="KXF24" s="194"/>
      <c r="KXG24" s="194"/>
      <c r="KXH24" s="194"/>
      <c r="KXI24" s="194"/>
      <c r="KXJ24" s="194"/>
      <c r="KXK24" s="194"/>
      <c r="KXL24" s="194"/>
      <c r="KXM24" s="194"/>
      <c r="KXN24" s="194"/>
      <c r="KXO24" s="194"/>
      <c r="KXP24" s="194"/>
      <c r="KXQ24" s="194"/>
      <c r="KXR24" s="194"/>
      <c r="KXS24" s="194"/>
      <c r="KXT24" s="194"/>
      <c r="KXU24" s="194"/>
      <c r="KXV24" s="194"/>
      <c r="KXW24" s="194"/>
      <c r="KXX24" s="194"/>
      <c r="KXY24" s="194"/>
      <c r="KXZ24" s="194"/>
      <c r="KYA24" s="194"/>
      <c r="KYB24" s="194"/>
      <c r="KYC24" s="194"/>
      <c r="KYD24" s="194"/>
      <c r="KYE24" s="194"/>
      <c r="KYF24" s="194"/>
      <c r="KYG24" s="194"/>
      <c r="KYH24" s="194"/>
      <c r="KYI24" s="194"/>
      <c r="KYJ24" s="194"/>
      <c r="KYK24" s="194"/>
      <c r="KYL24" s="194"/>
      <c r="KYM24" s="194"/>
      <c r="KYN24" s="194"/>
      <c r="KYO24" s="194"/>
      <c r="KYP24" s="194"/>
      <c r="KYQ24" s="194"/>
      <c r="KYR24" s="194"/>
      <c r="KYS24" s="194"/>
      <c r="KYT24" s="194"/>
      <c r="KYU24" s="194"/>
      <c r="KYV24" s="194"/>
      <c r="KYW24" s="194"/>
      <c r="KYX24" s="194"/>
      <c r="KYY24" s="194"/>
      <c r="KYZ24" s="194"/>
      <c r="KZA24" s="194"/>
      <c r="KZB24" s="194"/>
      <c r="KZC24" s="194"/>
      <c r="KZD24" s="194"/>
      <c r="KZE24" s="194"/>
      <c r="KZF24" s="194"/>
      <c r="KZG24" s="194"/>
      <c r="KZH24" s="194"/>
      <c r="KZI24" s="194"/>
      <c r="KZJ24" s="194"/>
      <c r="KZK24" s="194"/>
      <c r="KZL24" s="194"/>
      <c r="KZM24" s="194"/>
      <c r="KZN24" s="194"/>
      <c r="KZO24" s="194"/>
      <c r="KZP24" s="194"/>
      <c r="KZQ24" s="194"/>
      <c r="KZR24" s="194"/>
      <c r="KZS24" s="194"/>
      <c r="KZT24" s="194"/>
      <c r="KZU24" s="194"/>
      <c r="KZV24" s="194"/>
      <c r="KZW24" s="194"/>
      <c r="KZX24" s="194"/>
      <c r="KZY24" s="194"/>
      <c r="KZZ24" s="194"/>
      <c r="LAA24" s="194"/>
      <c r="LAB24" s="194"/>
      <c r="LAC24" s="194"/>
      <c r="LAD24" s="194"/>
      <c r="LAE24" s="194"/>
      <c r="LAF24" s="194"/>
      <c r="LAG24" s="194"/>
      <c r="LAH24" s="194"/>
      <c r="LAI24" s="194"/>
      <c r="LAJ24" s="194"/>
      <c r="LAK24" s="194"/>
      <c r="LAL24" s="194"/>
      <c r="LAM24" s="194"/>
      <c r="LAN24" s="194"/>
      <c r="LAO24" s="194"/>
      <c r="LAP24" s="194"/>
      <c r="LAQ24" s="194"/>
      <c r="LAR24" s="194"/>
      <c r="LAS24" s="194"/>
      <c r="LAT24" s="194"/>
      <c r="LAU24" s="194"/>
      <c r="LAV24" s="194"/>
      <c r="LAW24" s="194"/>
      <c r="LAX24" s="194"/>
      <c r="LAY24" s="194"/>
      <c r="LAZ24" s="194"/>
      <c r="LBA24" s="194"/>
      <c r="LBB24" s="194"/>
      <c r="LBC24" s="194"/>
      <c r="LBD24" s="194"/>
      <c r="LBE24" s="194"/>
      <c r="LBF24" s="194"/>
      <c r="LBG24" s="194"/>
      <c r="LBH24" s="194"/>
      <c r="LBI24" s="194"/>
      <c r="LBJ24" s="194"/>
      <c r="LBK24" s="194"/>
      <c r="LBL24" s="194"/>
      <c r="LBM24" s="194"/>
      <c r="LBN24" s="194"/>
      <c r="LBO24" s="194"/>
      <c r="LBP24" s="194"/>
      <c r="LBQ24" s="194"/>
      <c r="LBR24" s="194"/>
      <c r="LBS24" s="194"/>
      <c r="LBT24" s="194"/>
      <c r="LBU24" s="194"/>
      <c r="LBV24" s="194"/>
      <c r="LBW24" s="194"/>
      <c r="LBX24" s="194"/>
      <c r="LBY24" s="194"/>
      <c r="LBZ24" s="194"/>
      <c r="LCA24" s="194"/>
      <c r="LCB24" s="194"/>
      <c r="LCC24" s="194"/>
      <c r="LCD24" s="194"/>
      <c r="LCE24" s="194"/>
      <c r="LCF24" s="194"/>
      <c r="LCG24" s="194"/>
      <c r="LCH24" s="194"/>
      <c r="LCI24" s="194"/>
      <c r="LCJ24" s="194"/>
      <c r="LCK24" s="194"/>
      <c r="LCL24" s="194"/>
      <c r="LCM24" s="194"/>
      <c r="LCN24" s="194"/>
      <c r="LCO24" s="194"/>
      <c r="LCP24" s="194"/>
      <c r="LCQ24" s="194"/>
      <c r="LCR24" s="194"/>
      <c r="LCS24" s="194"/>
      <c r="LCT24" s="194"/>
      <c r="LCU24" s="194"/>
      <c r="LCV24" s="194"/>
      <c r="LCW24" s="194"/>
      <c r="LCX24" s="194"/>
      <c r="LCY24" s="194"/>
      <c r="LCZ24" s="194"/>
      <c r="LDA24" s="194"/>
      <c r="LDB24" s="194"/>
      <c r="LDC24" s="194"/>
      <c r="LDD24" s="194"/>
      <c r="LDE24" s="194"/>
      <c r="LDF24" s="194"/>
      <c r="LDG24" s="194"/>
      <c r="LDH24" s="194"/>
      <c r="LDI24" s="194"/>
      <c r="LDJ24" s="194"/>
      <c r="LDK24" s="194"/>
      <c r="LDL24" s="194"/>
      <c r="LDM24" s="194"/>
      <c r="LDN24" s="194"/>
      <c r="LDO24" s="194"/>
      <c r="LDP24" s="194"/>
      <c r="LDQ24" s="194"/>
      <c r="LDR24" s="194"/>
      <c r="LDS24" s="194"/>
      <c r="LDT24" s="194"/>
      <c r="LDU24" s="194"/>
      <c r="LDV24" s="194"/>
      <c r="LDW24" s="194"/>
      <c r="LDX24" s="194"/>
      <c r="LDY24" s="194"/>
      <c r="LDZ24" s="194"/>
      <c r="LEA24" s="194"/>
      <c r="LEB24" s="194"/>
      <c r="LEC24" s="194"/>
      <c r="LED24" s="194"/>
      <c r="LEE24" s="194"/>
      <c r="LEF24" s="194"/>
      <c r="LEG24" s="194"/>
      <c r="LEH24" s="194"/>
      <c r="LEI24" s="194"/>
      <c r="LEJ24" s="194"/>
      <c r="LEK24" s="194"/>
      <c r="LEL24" s="194"/>
      <c r="LEM24" s="194"/>
      <c r="LEN24" s="194"/>
      <c r="LEO24" s="194"/>
      <c r="LEP24" s="194"/>
      <c r="LEQ24" s="194"/>
      <c r="LER24" s="194"/>
      <c r="LES24" s="194"/>
      <c r="LET24" s="194"/>
      <c r="LEU24" s="194"/>
      <c r="LEV24" s="194"/>
      <c r="LEW24" s="194"/>
      <c r="LEX24" s="194"/>
      <c r="LEY24" s="194"/>
      <c r="LEZ24" s="194"/>
      <c r="LFA24" s="194"/>
      <c r="LFB24" s="194"/>
      <c r="LFC24" s="194"/>
      <c r="LFD24" s="194"/>
      <c r="LFE24" s="194"/>
      <c r="LFF24" s="194"/>
      <c r="LFG24" s="194"/>
      <c r="LFH24" s="194"/>
      <c r="LFI24" s="194"/>
      <c r="LFJ24" s="194"/>
      <c r="LFK24" s="194"/>
      <c r="LFL24" s="194"/>
      <c r="LFM24" s="194"/>
      <c r="LFN24" s="194"/>
      <c r="LFO24" s="194"/>
      <c r="LFP24" s="194"/>
      <c r="LFQ24" s="194"/>
      <c r="LFR24" s="194"/>
      <c r="LFS24" s="194"/>
      <c r="LFT24" s="194"/>
      <c r="LFU24" s="194"/>
      <c r="LFV24" s="194"/>
      <c r="LFW24" s="194"/>
      <c r="LFX24" s="194"/>
      <c r="LFY24" s="194"/>
      <c r="LFZ24" s="194"/>
      <c r="LGA24" s="194"/>
      <c r="LGB24" s="194"/>
      <c r="LGC24" s="194"/>
      <c r="LGD24" s="194"/>
      <c r="LGE24" s="194"/>
      <c r="LGF24" s="194"/>
      <c r="LGG24" s="194"/>
      <c r="LGH24" s="194"/>
      <c r="LGI24" s="194"/>
      <c r="LGJ24" s="194"/>
      <c r="LGK24" s="194"/>
      <c r="LGL24" s="194"/>
      <c r="LGM24" s="194"/>
      <c r="LGN24" s="194"/>
      <c r="LGO24" s="194"/>
      <c r="LGP24" s="194"/>
      <c r="LGQ24" s="194"/>
      <c r="LGR24" s="194"/>
      <c r="LGS24" s="194"/>
      <c r="LGT24" s="194"/>
      <c r="LGU24" s="194"/>
      <c r="LGV24" s="194"/>
      <c r="LGW24" s="194"/>
      <c r="LGX24" s="194"/>
      <c r="LGY24" s="194"/>
      <c r="LGZ24" s="194"/>
      <c r="LHA24" s="194"/>
      <c r="LHB24" s="194"/>
      <c r="LHC24" s="194"/>
      <c r="LHD24" s="194"/>
      <c r="LHE24" s="194"/>
      <c r="LHF24" s="194"/>
      <c r="LHG24" s="194"/>
      <c r="LHH24" s="194"/>
      <c r="LHI24" s="194"/>
      <c r="LHJ24" s="194"/>
      <c r="LHK24" s="194"/>
      <c r="LHL24" s="194"/>
      <c r="LHM24" s="194"/>
      <c r="LHN24" s="194"/>
      <c r="LHO24" s="194"/>
      <c r="LHP24" s="194"/>
      <c r="LHQ24" s="194"/>
      <c r="LHR24" s="194"/>
      <c r="LHS24" s="194"/>
      <c r="LHT24" s="194"/>
      <c r="LHU24" s="194"/>
      <c r="LHV24" s="194"/>
      <c r="LHW24" s="194"/>
      <c r="LHX24" s="194"/>
      <c r="LHY24" s="194"/>
      <c r="LHZ24" s="194"/>
      <c r="LIA24" s="194"/>
      <c r="LIB24" s="194"/>
      <c r="LIC24" s="194"/>
      <c r="LID24" s="194"/>
      <c r="LIE24" s="194"/>
      <c r="LIF24" s="194"/>
      <c r="LIG24" s="194"/>
      <c r="LIH24" s="194"/>
      <c r="LII24" s="194"/>
      <c r="LIJ24" s="194"/>
      <c r="LIK24" s="194"/>
      <c r="LIL24" s="194"/>
      <c r="LIM24" s="194"/>
      <c r="LIN24" s="194"/>
      <c r="LIO24" s="194"/>
      <c r="LIP24" s="194"/>
      <c r="LIQ24" s="194"/>
      <c r="LIR24" s="194"/>
      <c r="LIS24" s="194"/>
      <c r="LIT24" s="194"/>
      <c r="LIU24" s="194"/>
      <c r="LIV24" s="194"/>
      <c r="LIW24" s="194"/>
      <c r="LIX24" s="194"/>
      <c r="LIY24" s="194"/>
      <c r="LIZ24" s="194"/>
      <c r="LJA24" s="194"/>
      <c r="LJB24" s="194"/>
      <c r="LJC24" s="194"/>
      <c r="LJD24" s="194"/>
      <c r="LJE24" s="194"/>
      <c r="LJF24" s="194"/>
      <c r="LJG24" s="194"/>
      <c r="LJH24" s="194"/>
      <c r="LJI24" s="194"/>
      <c r="LJJ24" s="194"/>
      <c r="LJK24" s="194"/>
      <c r="LJL24" s="194"/>
      <c r="LJM24" s="194"/>
      <c r="LJN24" s="194"/>
      <c r="LJO24" s="194"/>
      <c r="LJP24" s="194"/>
      <c r="LJQ24" s="194"/>
      <c r="LJR24" s="194"/>
      <c r="LJS24" s="194"/>
      <c r="LJT24" s="194"/>
      <c r="LJU24" s="194"/>
      <c r="LJV24" s="194"/>
      <c r="LJW24" s="194"/>
      <c r="LJX24" s="194"/>
      <c r="LJY24" s="194"/>
      <c r="LJZ24" s="194"/>
      <c r="LKA24" s="194"/>
      <c r="LKB24" s="194"/>
      <c r="LKC24" s="194"/>
      <c r="LKD24" s="194"/>
      <c r="LKE24" s="194"/>
      <c r="LKF24" s="194"/>
      <c r="LKG24" s="194"/>
      <c r="LKH24" s="194"/>
      <c r="LKI24" s="194"/>
      <c r="LKJ24" s="194"/>
      <c r="LKK24" s="194"/>
      <c r="LKL24" s="194"/>
      <c r="LKM24" s="194"/>
      <c r="LKN24" s="194"/>
      <c r="LKO24" s="194"/>
      <c r="LKP24" s="194"/>
      <c r="LKQ24" s="194"/>
      <c r="LKR24" s="194"/>
      <c r="LKS24" s="194"/>
      <c r="LKT24" s="194"/>
      <c r="LKU24" s="194"/>
      <c r="LKV24" s="194"/>
      <c r="LKW24" s="194"/>
      <c r="LKX24" s="194"/>
      <c r="LKY24" s="194"/>
      <c r="LKZ24" s="194"/>
      <c r="LLA24" s="194"/>
      <c r="LLB24" s="194"/>
      <c r="LLC24" s="194"/>
      <c r="LLD24" s="194"/>
      <c r="LLE24" s="194"/>
      <c r="LLF24" s="194"/>
      <c r="LLG24" s="194"/>
      <c r="LLH24" s="194"/>
      <c r="LLI24" s="194"/>
      <c r="LLJ24" s="194"/>
      <c r="LLK24" s="194"/>
      <c r="LLL24" s="194"/>
      <c r="LLM24" s="194"/>
      <c r="LLN24" s="194"/>
      <c r="LLO24" s="194"/>
      <c r="LLP24" s="194"/>
      <c r="LLQ24" s="194"/>
      <c r="LLR24" s="194"/>
      <c r="LLS24" s="194"/>
      <c r="LLT24" s="194"/>
      <c r="LLU24" s="194"/>
      <c r="LLV24" s="194"/>
      <c r="LLW24" s="194"/>
      <c r="LLX24" s="194"/>
      <c r="LLY24" s="194"/>
      <c r="LLZ24" s="194"/>
      <c r="LMA24" s="194"/>
      <c r="LMB24" s="194"/>
      <c r="LMC24" s="194"/>
      <c r="LMD24" s="194"/>
      <c r="LME24" s="194"/>
      <c r="LMF24" s="194"/>
      <c r="LMG24" s="194"/>
      <c r="LMH24" s="194"/>
      <c r="LMI24" s="194"/>
      <c r="LMJ24" s="194"/>
      <c r="LMK24" s="194"/>
      <c r="LML24" s="194"/>
      <c r="LMM24" s="194"/>
      <c r="LMN24" s="194"/>
      <c r="LMO24" s="194"/>
      <c r="LMP24" s="194"/>
      <c r="LMQ24" s="194"/>
      <c r="LMR24" s="194"/>
      <c r="LMS24" s="194"/>
      <c r="LMT24" s="194"/>
      <c r="LMU24" s="194"/>
      <c r="LMV24" s="194"/>
      <c r="LMW24" s="194"/>
      <c r="LMX24" s="194"/>
      <c r="LMY24" s="194"/>
      <c r="LMZ24" s="194"/>
      <c r="LNA24" s="194"/>
      <c r="LNB24" s="194"/>
      <c r="LNC24" s="194"/>
      <c r="LND24" s="194"/>
      <c r="LNE24" s="194"/>
      <c r="LNF24" s="194"/>
      <c r="LNG24" s="194"/>
      <c r="LNH24" s="194"/>
      <c r="LNI24" s="194"/>
      <c r="LNJ24" s="194"/>
      <c r="LNK24" s="194"/>
      <c r="LNL24" s="194"/>
      <c r="LNM24" s="194"/>
      <c r="LNN24" s="194"/>
      <c r="LNO24" s="194"/>
      <c r="LNP24" s="194"/>
      <c r="LNQ24" s="194"/>
      <c r="LNR24" s="194"/>
      <c r="LNS24" s="194"/>
      <c r="LNT24" s="194"/>
      <c r="LNU24" s="194"/>
      <c r="LNV24" s="194"/>
      <c r="LNW24" s="194"/>
      <c r="LNX24" s="194"/>
      <c r="LNY24" s="194"/>
      <c r="LNZ24" s="194"/>
      <c r="LOA24" s="194"/>
      <c r="LOB24" s="194"/>
      <c r="LOC24" s="194"/>
      <c r="LOD24" s="194"/>
      <c r="LOE24" s="194"/>
      <c r="LOF24" s="194"/>
      <c r="LOG24" s="194"/>
      <c r="LOH24" s="194"/>
      <c r="LOI24" s="194"/>
      <c r="LOJ24" s="194"/>
      <c r="LOK24" s="194"/>
      <c r="LOL24" s="194"/>
      <c r="LOM24" s="194"/>
      <c r="LON24" s="194"/>
      <c r="LOO24" s="194"/>
      <c r="LOP24" s="194"/>
      <c r="LOQ24" s="194"/>
      <c r="LOR24" s="194"/>
      <c r="LOS24" s="194"/>
      <c r="LOT24" s="194"/>
      <c r="LOU24" s="194"/>
      <c r="LOV24" s="194"/>
      <c r="LOW24" s="194"/>
      <c r="LOX24" s="194"/>
      <c r="LOY24" s="194"/>
      <c r="LOZ24" s="194"/>
      <c r="LPA24" s="194"/>
      <c r="LPB24" s="194"/>
      <c r="LPC24" s="194"/>
      <c r="LPD24" s="194"/>
      <c r="LPE24" s="194"/>
      <c r="LPF24" s="194"/>
      <c r="LPG24" s="194"/>
      <c r="LPH24" s="194"/>
      <c r="LPI24" s="194"/>
      <c r="LPJ24" s="194"/>
      <c r="LPK24" s="194"/>
      <c r="LPL24" s="194"/>
      <c r="LPM24" s="194"/>
      <c r="LPN24" s="194"/>
      <c r="LPO24" s="194"/>
      <c r="LPP24" s="194"/>
      <c r="LPQ24" s="194"/>
      <c r="LPR24" s="194"/>
      <c r="LPS24" s="194"/>
      <c r="LPT24" s="194"/>
      <c r="LPU24" s="194"/>
      <c r="LPV24" s="194"/>
      <c r="LPW24" s="194"/>
      <c r="LPX24" s="194"/>
      <c r="LPY24" s="194"/>
      <c r="LPZ24" s="194"/>
      <c r="LQA24" s="194"/>
      <c r="LQB24" s="194"/>
      <c r="LQC24" s="194"/>
      <c r="LQD24" s="194"/>
      <c r="LQE24" s="194"/>
      <c r="LQF24" s="194"/>
      <c r="LQG24" s="194"/>
      <c r="LQH24" s="194"/>
      <c r="LQI24" s="194"/>
      <c r="LQJ24" s="194"/>
      <c r="LQK24" s="194"/>
      <c r="LQL24" s="194"/>
      <c r="LQM24" s="194"/>
      <c r="LQN24" s="194"/>
      <c r="LQO24" s="194"/>
      <c r="LQP24" s="194"/>
      <c r="LQQ24" s="194"/>
      <c r="LQR24" s="194"/>
      <c r="LQS24" s="194"/>
      <c r="LQT24" s="194"/>
      <c r="LQU24" s="194"/>
      <c r="LQV24" s="194"/>
      <c r="LQW24" s="194"/>
      <c r="LQX24" s="194"/>
      <c r="LQY24" s="194"/>
      <c r="LQZ24" s="194"/>
      <c r="LRA24" s="194"/>
      <c r="LRB24" s="194"/>
      <c r="LRC24" s="194"/>
      <c r="LRD24" s="194"/>
      <c r="LRE24" s="194"/>
      <c r="LRF24" s="194"/>
      <c r="LRG24" s="194"/>
      <c r="LRH24" s="194"/>
      <c r="LRI24" s="194"/>
      <c r="LRJ24" s="194"/>
      <c r="LRK24" s="194"/>
      <c r="LRL24" s="194"/>
      <c r="LRM24" s="194"/>
      <c r="LRN24" s="194"/>
      <c r="LRO24" s="194"/>
      <c r="LRP24" s="194"/>
      <c r="LRQ24" s="194"/>
      <c r="LRR24" s="194"/>
      <c r="LRS24" s="194"/>
      <c r="LRT24" s="194"/>
      <c r="LRU24" s="194"/>
      <c r="LRV24" s="194"/>
      <c r="LRW24" s="194"/>
      <c r="LRX24" s="194"/>
      <c r="LRY24" s="194"/>
      <c r="LRZ24" s="194"/>
      <c r="LSA24" s="194"/>
      <c r="LSB24" s="194"/>
      <c r="LSC24" s="194"/>
      <c r="LSD24" s="194"/>
      <c r="LSE24" s="194"/>
      <c r="LSF24" s="194"/>
      <c r="LSG24" s="194"/>
      <c r="LSH24" s="194"/>
      <c r="LSI24" s="194"/>
      <c r="LSJ24" s="194"/>
      <c r="LSK24" s="194"/>
      <c r="LSL24" s="194"/>
      <c r="LSM24" s="194"/>
      <c r="LSN24" s="194"/>
      <c r="LSO24" s="194"/>
      <c r="LSP24" s="194"/>
      <c r="LSQ24" s="194"/>
      <c r="LSR24" s="194"/>
      <c r="LSS24" s="194"/>
      <c r="LST24" s="194"/>
      <c r="LSU24" s="194"/>
      <c r="LSV24" s="194"/>
      <c r="LSW24" s="194"/>
      <c r="LSX24" s="194"/>
      <c r="LSY24" s="194"/>
      <c r="LSZ24" s="194"/>
      <c r="LTA24" s="194"/>
      <c r="LTB24" s="194"/>
      <c r="LTC24" s="194"/>
      <c r="LTD24" s="194"/>
      <c r="LTE24" s="194"/>
      <c r="LTF24" s="194"/>
      <c r="LTG24" s="194"/>
      <c r="LTH24" s="194"/>
      <c r="LTI24" s="194"/>
      <c r="LTJ24" s="194"/>
      <c r="LTK24" s="194"/>
      <c r="LTL24" s="194"/>
      <c r="LTM24" s="194"/>
      <c r="LTN24" s="194"/>
      <c r="LTO24" s="194"/>
      <c r="LTP24" s="194"/>
      <c r="LTQ24" s="194"/>
      <c r="LTR24" s="194"/>
      <c r="LTS24" s="194"/>
      <c r="LTT24" s="194"/>
      <c r="LTU24" s="194"/>
      <c r="LTV24" s="194"/>
      <c r="LTW24" s="194"/>
      <c r="LTX24" s="194"/>
      <c r="LTY24" s="194"/>
      <c r="LTZ24" s="194"/>
      <c r="LUA24" s="194"/>
      <c r="LUB24" s="194"/>
      <c r="LUC24" s="194"/>
      <c r="LUD24" s="194"/>
      <c r="LUE24" s="194"/>
      <c r="LUF24" s="194"/>
      <c r="LUG24" s="194"/>
      <c r="LUH24" s="194"/>
      <c r="LUI24" s="194"/>
      <c r="LUJ24" s="194"/>
      <c r="LUK24" s="194"/>
      <c r="LUL24" s="194"/>
      <c r="LUM24" s="194"/>
      <c r="LUN24" s="194"/>
      <c r="LUO24" s="194"/>
      <c r="LUP24" s="194"/>
      <c r="LUQ24" s="194"/>
      <c r="LUR24" s="194"/>
      <c r="LUS24" s="194"/>
      <c r="LUT24" s="194"/>
      <c r="LUU24" s="194"/>
      <c r="LUV24" s="194"/>
      <c r="LUW24" s="194"/>
      <c r="LUX24" s="194"/>
      <c r="LUY24" s="194"/>
      <c r="LUZ24" s="194"/>
      <c r="LVA24" s="194"/>
      <c r="LVB24" s="194"/>
      <c r="LVC24" s="194"/>
      <c r="LVD24" s="194"/>
      <c r="LVE24" s="194"/>
      <c r="LVF24" s="194"/>
      <c r="LVG24" s="194"/>
      <c r="LVH24" s="194"/>
      <c r="LVI24" s="194"/>
      <c r="LVJ24" s="194"/>
      <c r="LVK24" s="194"/>
      <c r="LVL24" s="194"/>
      <c r="LVM24" s="194"/>
      <c r="LVN24" s="194"/>
      <c r="LVO24" s="194"/>
      <c r="LVP24" s="194"/>
      <c r="LVQ24" s="194"/>
      <c r="LVR24" s="194"/>
      <c r="LVS24" s="194"/>
      <c r="LVT24" s="194"/>
      <c r="LVU24" s="194"/>
      <c r="LVV24" s="194"/>
      <c r="LVW24" s="194"/>
      <c r="LVX24" s="194"/>
      <c r="LVY24" s="194"/>
      <c r="LVZ24" s="194"/>
      <c r="LWA24" s="194"/>
      <c r="LWB24" s="194"/>
      <c r="LWC24" s="194"/>
      <c r="LWD24" s="194"/>
      <c r="LWE24" s="194"/>
      <c r="LWF24" s="194"/>
      <c r="LWG24" s="194"/>
      <c r="LWH24" s="194"/>
      <c r="LWI24" s="194"/>
      <c r="LWJ24" s="194"/>
      <c r="LWK24" s="194"/>
      <c r="LWL24" s="194"/>
      <c r="LWM24" s="194"/>
      <c r="LWN24" s="194"/>
      <c r="LWO24" s="194"/>
      <c r="LWP24" s="194"/>
      <c r="LWQ24" s="194"/>
      <c r="LWR24" s="194"/>
      <c r="LWS24" s="194"/>
      <c r="LWT24" s="194"/>
      <c r="LWU24" s="194"/>
      <c r="LWV24" s="194"/>
      <c r="LWW24" s="194"/>
      <c r="LWX24" s="194"/>
      <c r="LWY24" s="194"/>
      <c r="LWZ24" s="194"/>
      <c r="LXA24" s="194"/>
      <c r="LXB24" s="194"/>
      <c r="LXC24" s="194"/>
      <c r="LXD24" s="194"/>
      <c r="LXE24" s="194"/>
      <c r="LXF24" s="194"/>
      <c r="LXG24" s="194"/>
      <c r="LXH24" s="194"/>
      <c r="LXI24" s="194"/>
      <c r="LXJ24" s="194"/>
      <c r="LXK24" s="194"/>
      <c r="LXL24" s="194"/>
      <c r="LXM24" s="194"/>
      <c r="LXN24" s="194"/>
      <c r="LXO24" s="194"/>
      <c r="LXP24" s="194"/>
      <c r="LXQ24" s="194"/>
      <c r="LXR24" s="194"/>
      <c r="LXS24" s="194"/>
      <c r="LXT24" s="194"/>
      <c r="LXU24" s="194"/>
      <c r="LXV24" s="194"/>
      <c r="LXW24" s="194"/>
      <c r="LXX24" s="194"/>
      <c r="LXY24" s="194"/>
      <c r="LXZ24" s="194"/>
      <c r="LYA24" s="194"/>
      <c r="LYB24" s="194"/>
      <c r="LYC24" s="194"/>
      <c r="LYD24" s="194"/>
      <c r="LYE24" s="194"/>
      <c r="LYF24" s="194"/>
      <c r="LYG24" s="194"/>
      <c r="LYH24" s="194"/>
      <c r="LYI24" s="194"/>
      <c r="LYJ24" s="194"/>
      <c r="LYK24" s="194"/>
      <c r="LYL24" s="194"/>
      <c r="LYM24" s="194"/>
      <c r="LYN24" s="194"/>
      <c r="LYO24" s="194"/>
      <c r="LYP24" s="194"/>
      <c r="LYQ24" s="194"/>
      <c r="LYR24" s="194"/>
      <c r="LYS24" s="194"/>
      <c r="LYT24" s="194"/>
      <c r="LYU24" s="194"/>
      <c r="LYV24" s="194"/>
      <c r="LYW24" s="194"/>
      <c r="LYX24" s="194"/>
      <c r="LYY24" s="194"/>
      <c r="LYZ24" s="194"/>
      <c r="LZA24" s="194"/>
      <c r="LZB24" s="194"/>
      <c r="LZC24" s="194"/>
      <c r="LZD24" s="194"/>
      <c r="LZE24" s="194"/>
      <c r="LZF24" s="194"/>
      <c r="LZG24" s="194"/>
      <c r="LZH24" s="194"/>
      <c r="LZI24" s="194"/>
      <c r="LZJ24" s="194"/>
      <c r="LZK24" s="194"/>
      <c r="LZL24" s="194"/>
      <c r="LZM24" s="194"/>
      <c r="LZN24" s="194"/>
      <c r="LZO24" s="194"/>
      <c r="LZP24" s="194"/>
      <c r="LZQ24" s="194"/>
      <c r="LZR24" s="194"/>
      <c r="LZS24" s="194"/>
      <c r="LZT24" s="194"/>
      <c r="LZU24" s="194"/>
      <c r="LZV24" s="194"/>
      <c r="LZW24" s="194"/>
      <c r="LZX24" s="194"/>
      <c r="LZY24" s="194"/>
      <c r="LZZ24" s="194"/>
      <c r="MAA24" s="194"/>
      <c r="MAB24" s="194"/>
      <c r="MAC24" s="194"/>
      <c r="MAD24" s="194"/>
      <c r="MAE24" s="194"/>
      <c r="MAF24" s="194"/>
      <c r="MAG24" s="194"/>
      <c r="MAH24" s="194"/>
      <c r="MAI24" s="194"/>
      <c r="MAJ24" s="194"/>
      <c r="MAK24" s="194"/>
      <c r="MAL24" s="194"/>
      <c r="MAM24" s="194"/>
      <c r="MAN24" s="194"/>
      <c r="MAO24" s="194"/>
      <c r="MAP24" s="194"/>
      <c r="MAQ24" s="194"/>
      <c r="MAR24" s="194"/>
      <c r="MAS24" s="194"/>
      <c r="MAT24" s="194"/>
      <c r="MAU24" s="194"/>
      <c r="MAV24" s="194"/>
      <c r="MAW24" s="194"/>
      <c r="MAX24" s="194"/>
      <c r="MAY24" s="194"/>
      <c r="MAZ24" s="194"/>
      <c r="MBA24" s="194"/>
      <c r="MBB24" s="194"/>
      <c r="MBC24" s="194"/>
      <c r="MBD24" s="194"/>
      <c r="MBE24" s="194"/>
      <c r="MBF24" s="194"/>
      <c r="MBG24" s="194"/>
      <c r="MBH24" s="194"/>
      <c r="MBI24" s="194"/>
      <c r="MBJ24" s="194"/>
      <c r="MBK24" s="194"/>
      <c r="MBL24" s="194"/>
      <c r="MBM24" s="194"/>
      <c r="MBN24" s="194"/>
      <c r="MBO24" s="194"/>
      <c r="MBP24" s="194"/>
      <c r="MBQ24" s="194"/>
      <c r="MBR24" s="194"/>
      <c r="MBS24" s="194"/>
      <c r="MBT24" s="194"/>
      <c r="MBU24" s="194"/>
      <c r="MBV24" s="194"/>
      <c r="MBW24" s="194"/>
      <c r="MBX24" s="194"/>
      <c r="MBY24" s="194"/>
      <c r="MBZ24" s="194"/>
      <c r="MCA24" s="194"/>
      <c r="MCB24" s="194"/>
      <c r="MCC24" s="194"/>
      <c r="MCD24" s="194"/>
      <c r="MCE24" s="194"/>
      <c r="MCF24" s="194"/>
      <c r="MCG24" s="194"/>
      <c r="MCH24" s="194"/>
      <c r="MCI24" s="194"/>
      <c r="MCJ24" s="194"/>
      <c r="MCK24" s="194"/>
      <c r="MCL24" s="194"/>
      <c r="MCM24" s="194"/>
      <c r="MCN24" s="194"/>
      <c r="MCO24" s="194"/>
      <c r="MCP24" s="194"/>
      <c r="MCQ24" s="194"/>
      <c r="MCR24" s="194"/>
      <c r="MCS24" s="194"/>
      <c r="MCT24" s="194"/>
      <c r="MCU24" s="194"/>
      <c r="MCV24" s="194"/>
      <c r="MCW24" s="194"/>
      <c r="MCX24" s="194"/>
      <c r="MCY24" s="194"/>
      <c r="MCZ24" s="194"/>
      <c r="MDA24" s="194"/>
      <c r="MDB24" s="194"/>
      <c r="MDC24" s="194"/>
      <c r="MDD24" s="194"/>
      <c r="MDE24" s="194"/>
      <c r="MDF24" s="194"/>
      <c r="MDG24" s="194"/>
      <c r="MDH24" s="194"/>
      <c r="MDI24" s="194"/>
      <c r="MDJ24" s="194"/>
      <c r="MDK24" s="194"/>
      <c r="MDL24" s="194"/>
      <c r="MDM24" s="194"/>
      <c r="MDN24" s="194"/>
      <c r="MDO24" s="194"/>
      <c r="MDP24" s="194"/>
      <c r="MDQ24" s="194"/>
      <c r="MDR24" s="194"/>
      <c r="MDS24" s="194"/>
      <c r="MDT24" s="194"/>
      <c r="MDU24" s="194"/>
      <c r="MDV24" s="194"/>
      <c r="MDW24" s="194"/>
      <c r="MDX24" s="194"/>
      <c r="MDY24" s="194"/>
      <c r="MDZ24" s="194"/>
      <c r="MEA24" s="194"/>
      <c r="MEB24" s="194"/>
      <c r="MEC24" s="194"/>
      <c r="MED24" s="194"/>
      <c r="MEE24" s="194"/>
      <c r="MEF24" s="194"/>
      <c r="MEG24" s="194"/>
      <c r="MEH24" s="194"/>
      <c r="MEI24" s="194"/>
      <c r="MEJ24" s="194"/>
      <c r="MEK24" s="194"/>
      <c r="MEL24" s="194"/>
      <c r="MEM24" s="194"/>
      <c r="MEN24" s="194"/>
      <c r="MEO24" s="194"/>
      <c r="MEP24" s="194"/>
      <c r="MEQ24" s="194"/>
      <c r="MER24" s="194"/>
      <c r="MES24" s="194"/>
      <c r="MET24" s="194"/>
      <c r="MEU24" s="194"/>
      <c r="MEV24" s="194"/>
      <c r="MEW24" s="194"/>
      <c r="MEX24" s="194"/>
      <c r="MEY24" s="194"/>
      <c r="MEZ24" s="194"/>
      <c r="MFA24" s="194"/>
      <c r="MFB24" s="194"/>
      <c r="MFC24" s="194"/>
      <c r="MFD24" s="194"/>
      <c r="MFE24" s="194"/>
      <c r="MFF24" s="194"/>
      <c r="MFG24" s="194"/>
      <c r="MFH24" s="194"/>
      <c r="MFI24" s="194"/>
      <c r="MFJ24" s="194"/>
      <c r="MFK24" s="194"/>
      <c r="MFL24" s="194"/>
      <c r="MFM24" s="194"/>
      <c r="MFN24" s="194"/>
      <c r="MFO24" s="194"/>
      <c r="MFP24" s="194"/>
      <c r="MFQ24" s="194"/>
      <c r="MFR24" s="194"/>
      <c r="MFS24" s="194"/>
      <c r="MFT24" s="194"/>
      <c r="MFU24" s="194"/>
      <c r="MFV24" s="194"/>
      <c r="MFW24" s="194"/>
      <c r="MFX24" s="194"/>
      <c r="MFY24" s="194"/>
      <c r="MFZ24" s="194"/>
      <c r="MGA24" s="194"/>
      <c r="MGB24" s="194"/>
      <c r="MGC24" s="194"/>
      <c r="MGD24" s="194"/>
      <c r="MGE24" s="194"/>
      <c r="MGF24" s="194"/>
      <c r="MGG24" s="194"/>
      <c r="MGH24" s="194"/>
      <c r="MGI24" s="194"/>
      <c r="MGJ24" s="194"/>
      <c r="MGK24" s="194"/>
      <c r="MGL24" s="194"/>
      <c r="MGM24" s="194"/>
      <c r="MGN24" s="194"/>
      <c r="MGO24" s="194"/>
      <c r="MGP24" s="194"/>
      <c r="MGQ24" s="194"/>
      <c r="MGR24" s="194"/>
      <c r="MGS24" s="194"/>
      <c r="MGT24" s="194"/>
      <c r="MGU24" s="194"/>
      <c r="MGV24" s="194"/>
      <c r="MGW24" s="194"/>
      <c r="MGX24" s="194"/>
      <c r="MGY24" s="194"/>
      <c r="MGZ24" s="194"/>
      <c r="MHA24" s="194"/>
      <c r="MHB24" s="194"/>
      <c r="MHC24" s="194"/>
      <c r="MHD24" s="194"/>
      <c r="MHE24" s="194"/>
      <c r="MHF24" s="194"/>
      <c r="MHG24" s="194"/>
      <c r="MHH24" s="194"/>
      <c r="MHI24" s="194"/>
      <c r="MHJ24" s="194"/>
      <c r="MHK24" s="194"/>
      <c r="MHL24" s="194"/>
      <c r="MHM24" s="194"/>
      <c r="MHN24" s="194"/>
      <c r="MHO24" s="194"/>
      <c r="MHP24" s="194"/>
      <c r="MHQ24" s="194"/>
      <c r="MHR24" s="194"/>
      <c r="MHS24" s="194"/>
      <c r="MHT24" s="194"/>
      <c r="MHU24" s="194"/>
      <c r="MHV24" s="194"/>
      <c r="MHW24" s="194"/>
      <c r="MHX24" s="194"/>
      <c r="MHY24" s="194"/>
      <c r="MHZ24" s="194"/>
      <c r="MIA24" s="194"/>
      <c r="MIB24" s="194"/>
      <c r="MIC24" s="194"/>
      <c r="MID24" s="194"/>
      <c r="MIE24" s="194"/>
      <c r="MIF24" s="194"/>
      <c r="MIG24" s="194"/>
      <c r="MIH24" s="194"/>
      <c r="MII24" s="194"/>
      <c r="MIJ24" s="194"/>
      <c r="MIK24" s="194"/>
      <c r="MIL24" s="194"/>
      <c r="MIM24" s="194"/>
      <c r="MIN24" s="194"/>
      <c r="MIO24" s="194"/>
      <c r="MIP24" s="194"/>
      <c r="MIQ24" s="194"/>
      <c r="MIR24" s="194"/>
      <c r="MIS24" s="194"/>
      <c r="MIT24" s="194"/>
      <c r="MIU24" s="194"/>
      <c r="MIV24" s="194"/>
      <c r="MIW24" s="194"/>
      <c r="MIX24" s="194"/>
      <c r="MIY24" s="194"/>
      <c r="MIZ24" s="194"/>
      <c r="MJA24" s="194"/>
      <c r="MJB24" s="194"/>
      <c r="MJC24" s="194"/>
      <c r="MJD24" s="194"/>
      <c r="MJE24" s="194"/>
      <c r="MJF24" s="194"/>
      <c r="MJG24" s="194"/>
      <c r="MJH24" s="194"/>
      <c r="MJI24" s="194"/>
      <c r="MJJ24" s="194"/>
      <c r="MJK24" s="194"/>
      <c r="MJL24" s="194"/>
      <c r="MJM24" s="194"/>
      <c r="MJN24" s="194"/>
      <c r="MJO24" s="194"/>
      <c r="MJP24" s="194"/>
      <c r="MJQ24" s="194"/>
      <c r="MJR24" s="194"/>
      <c r="MJS24" s="194"/>
      <c r="MJT24" s="194"/>
      <c r="MJU24" s="194"/>
      <c r="MJV24" s="194"/>
      <c r="MJW24" s="194"/>
      <c r="MJX24" s="194"/>
      <c r="MJY24" s="194"/>
      <c r="MJZ24" s="194"/>
      <c r="MKA24" s="194"/>
      <c r="MKB24" s="194"/>
      <c r="MKC24" s="194"/>
      <c r="MKD24" s="194"/>
      <c r="MKE24" s="194"/>
      <c r="MKF24" s="194"/>
      <c r="MKG24" s="194"/>
      <c r="MKH24" s="194"/>
      <c r="MKI24" s="194"/>
      <c r="MKJ24" s="194"/>
      <c r="MKK24" s="194"/>
      <c r="MKL24" s="194"/>
      <c r="MKM24" s="194"/>
      <c r="MKN24" s="194"/>
      <c r="MKO24" s="194"/>
      <c r="MKP24" s="194"/>
      <c r="MKQ24" s="194"/>
      <c r="MKR24" s="194"/>
      <c r="MKS24" s="194"/>
      <c r="MKT24" s="194"/>
      <c r="MKU24" s="194"/>
      <c r="MKV24" s="194"/>
      <c r="MKW24" s="194"/>
      <c r="MKX24" s="194"/>
      <c r="MKY24" s="194"/>
      <c r="MKZ24" s="194"/>
      <c r="MLA24" s="194"/>
      <c r="MLB24" s="194"/>
      <c r="MLC24" s="194"/>
      <c r="MLD24" s="194"/>
      <c r="MLE24" s="194"/>
      <c r="MLF24" s="194"/>
      <c r="MLG24" s="194"/>
      <c r="MLH24" s="194"/>
      <c r="MLI24" s="194"/>
      <c r="MLJ24" s="194"/>
      <c r="MLK24" s="194"/>
      <c r="MLL24" s="194"/>
      <c r="MLM24" s="194"/>
      <c r="MLN24" s="194"/>
      <c r="MLO24" s="194"/>
      <c r="MLP24" s="194"/>
      <c r="MLQ24" s="194"/>
      <c r="MLR24" s="194"/>
      <c r="MLS24" s="194"/>
      <c r="MLT24" s="194"/>
      <c r="MLU24" s="194"/>
      <c r="MLV24" s="194"/>
      <c r="MLW24" s="194"/>
      <c r="MLX24" s="194"/>
      <c r="MLY24" s="194"/>
      <c r="MLZ24" s="194"/>
      <c r="MMA24" s="194"/>
      <c r="MMB24" s="194"/>
      <c r="MMC24" s="194"/>
      <c r="MMD24" s="194"/>
      <c r="MME24" s="194"/>
      <c r="MMF24" s="194"/>
      <c r="MMG24" s="194"/>
      <c r="MMH24" s="194"/>
      <c r="MMI24" s="194"/>
      <c r="MMJ24" s="194"/>
      <c r="MMK24" s="194"/>
      <c r="MML24" s="194"/>
      <c r="MMM24" s="194"/>
      <c r="MMN24" s="194"/>
      <c r="MMO24" s="194"/>
      <c r="MMP24" s="194"/>
      <c r="MMQ24" s="194"/>
      <c r="MMR24" s="194"/>
      <c r="MMS24" s="194"/>
      <c r="MMT24" s="194"/>
      <c r="MMU24" s="194"/>
      <c r="MMV24" s="194"/>
      <c r="MMW24" s="194"/>
      <c r="MMX24" s="194"/>
      <c r="MMY24" s="194"/>
      <c r="MMZ24" s="194"/>
      <c r="MNA24" s="194"/>
      <c r="MNB24" s="194"/>
      <c r="MNC24" s="194"/>
      <c r="MND24" s="194"/>
      <c r="MNE24" s="194"/>
      <c r="MNF24" s="194"/>
      <c r="MNG24" s="194"/>
      <c r="MNH24" s="194"/>
      <c r="MNI24" s="194"/>
      <c r="MNJ24" s="194"/>
      <c r="MNK24" s="194"/>
      <c r="MNL24" s="194"/>
      <c r="MNM24" s="194"/>
      <c r="MNN24" s="194"/>
      <c r="MNO24" s="194"/>
      <c r="MNP24" s="194"/>
      <c r="MNQ24" s="194"/>
      <c r="MNR24" s="194"/>
      <c r="MNS24" s="194"/>
      <c r="MNT24" s="194"/>
      <c r="MNU24" s="194"/>
      <c r="MNV24" s="194"/>
      <c r="MNW24" s="194"/>
      <c r="MNX24" s="194"/>
      <c r="MNY24" s="194"/>
      <c r="MNZ24" s="194"/>
      <c r="MOA24" s="194"/>
      <c r="MOB24" s="194"/>
      <c r="MOC24" s="194"/>
      <c r="MOD24" s="194"/>
      <c r="MOE24" s="194"/>
      <c r="MOF24" s="194"/>
      <c r="MOG24" s="194"/>
      <c r="MOH24" s="194"/>
      <c r="MOI24" s="194"/>
      <c r="MOJ24" s="194"/>
      <c r="MOK24" s="194"/>
      <c r="MOL24" s="194"/>
      <c r="MOM24" s="194"/>
      <c r="MON24" s="194"/>
      <c r="MOO24" s="194"/>
      <c r="MOP24" s="194"/>
      <c r="MOQ24" s="194"/>
      <c r="MOR24" s="194"/>
      <c r="MOS24" s="194"/>
      <c r="MOT24" s="194"/>
      <c r="MOU24" s="194"/>
      <c r="MOV24" s="194"/>
      <c r="MOW24" s="194"/>
      <c r="MOX24" s="194"/>
      <c r="MOY24" s="194"/>
      <c r="MOZ24" s="194"/>
      <c r="MPA24" s="194"/>
      <c r="MPB24" s="194"/>
      <c r="MPC24" s="194"/>
      <c r="MPD24" s="194"/>
      <c r="MPE24" s="194"/>
      <c r="MPF24" s="194"/>
      <c r="MPG24" s="194"/>
      <c r="MPH24" s="194"/>
      <c r="MPI24" s="194"/>
      <c r="MPJ24" s="194"/>
      <c r="MPK24" s="194"/>
      <c r="MPL24" s="194"/>
      <c r="MPM24" s="194"/>
      <c r="MPN24" s="194"/>
      <c r="MPO24" s="194"/>
      <c r="MPP24" s="194"/>
      <c r="MPQ24" s="194"/>
      <c r="MPR24" s="194"/>
      <c r="MPS24" s="194"/>
      <c r="MPT24" s="194"/>
      <c r="MPU24" s="194"/>
      <c r="MPV24" s="194"/>
      <c r="MPW24" s="194"/>
      <c r="MPX24" s="194"/>
      <c r="MPY24" s="194"/>
      <c r="MPZ24" s="194"/>
      <c r="MQA24" s="194"/>
      <c r="MQB24" s="194"/>
      <c r="MQC24" s="194"/>
      <c r="MQD24" s="194"/>
      <c r="MQE24" s="194"/>
      <c r="MQF24" s="194"/>
      <c r="MQG24" s="194"/>
      <c r="MQH24" s="194"/>
      <c r="MQI24" s="194"/>
      <c r="MQJ24" s="194"/>
      <c r="MQK24" s="194"/>
      <c r="MQL24" s="194"/>
      <c r="MQM24" s="194"/>
      <c r="MQN24" s="194"/>
      <c r="MQO24" s="194"/>
      <c r="MQP24" s="194"/>
      <c r="MQQ24" s="194"/>
      <c r="MQR24" s="194"/>
      <c r="MQS24" s="194"/>
      <c r="MQT24" s="194"/>
      <c r="MQU24" s="194"/>
      <c r="MQV24" s="194"/>
      <c r="MQW24" s="194"/>
      <c r="MQX24" s="194"/>
      <c r="MQY24" s="194"/>
      <c r="MQZ24" s="194"/>
      <c r="MRA24" s="194"/>
      <c r="MRB24" s="194"/>
      <c r="MRC24" s="194"/>
      <c r="MRD24" s="194"/>
      <c r="MRE24" s="194"/>
      <c r="MRF24" s="194"/>
      <c r="MRG24" s="194"/>
      <c r="MRH24" s="194"/>
      <c r="MRI24" s="194"/>
      <c r="MRJ24" s="194"/>
      <c r="MRK24" s="194"/>
      <c r="MRL24" s="194"/>
      <c r="MRM24" s="194"/>
      <c r="MRN24" s="194"/>
      <c r="MRO24" s="194"/>
      <c r="MRP24" s="194"/>
      <c r="MRQ24" s="194"/>
      <c r="MRR24" s="194"/>
      <c r="MRS24" s="194"/>
      <c r="MRT24" s="194"/>
      <c r="MRU24" s="194"/>
      <c r="MRV24" s="194"/>
      <c r="MRW24" s="194"/>
      <c r="MRX24" s="194"/>
      <c r="MRY24" s="194"/>
      <c r="MRZ24" s="194"/>
      <c r="MSA24" s="194"/>
      <c r="MSB24" s="194"/>
      <c r="MSC24" s="194"/>
      <c r="MSD24" s="194"/>
      <c r="MSE24" s="194"/>
      <c r="MSF24" s="194"/>
      <c r="MSG24" s="194"/>
      <c r="MSH24" s="194"/>
      <c r="MSI24" s="194"/>
      <c r="MSJ24" s="194"/>
      <c r="MSK24" s="194"/>
      <c r="MSL24" s="194"/>
      <c r="MSM24" s="194"/>
      <c r="MSN24" s="194"/>
      <c r="MSO24" s="194"/>
      <c r="MSP24" s="194"/>
      <c r="MSQ24" s="194"/>
      <c r="MSR24" s="194"/>
      <c r="MSS24" s="194"/>
      <c r="MST24" s="194"/>
      <c r="MSU24" s="194"/>
      <c r="MSV24" s="194"/>
      <c r="MSW24" s="194"/>
      <c r="MSX24" s="194"/>
      <c r="MSY24" s="194"/>
      <c r="MSZ24" s="194"/>
      <c r="MTA24" s="194"/>
      <c r="MTB24" s="194"/>
      <c r="MTC24" s="194"/>
      <c r="MTD24" s="194"/>
      <c r="MTE24" s="194"/>
      <c r="MTF24" s="194"/>
      <c r="MTG24" s="194"/>
      <c r="MTH24" s="194"/>
      <c r="MTI24" s="194"/>
      <c r="MTJ24" s="194"/>
      <c r="MTK24" s="194"/>
      <c r="MTL24" s="194"/>
      <c r="MTM24" s="194"/>
      <c r="MTN24" s="194"/>
      <c r="MTO24" s="194"/>
      <c r="MTP24" s="194"/>
      <c r="MTQ24" s="194"/>
      <c r="MTR24" s="194"/>
      <c r="MTS24" s="194"/>
      <c r="MTT24" s="194"/>
      <c r="MTU24" s="194"/>
      <c r="MTV24" s="194"/>
      <c r="MTW24" s="194"/>
      <c r="MTX24" s="194"/>
      <c r="MTY24" s="194"/>
      <c r="MTZ24" s="194"/>
      <c r="MUA24" s="194"/>
      <c r="MUB24" s="194"/>
      <c r="MUC24" s="194"/>
      <c r="MUD24" s="194"/>
      <c r="MUE24" s="194"/>
      <c r="MUF24" s="194"/>
      <c r="MUG24" s="194"/>
      <c r="MUH24" s="194"/>
      <c r="MUI24" s="194"/>
      <c r="MUJ24" s="194"/>
      <c r="MUK24" s="194"/>
      <c r="MUL24" s="194"/>
      <c r="MUM24" s="194"/>
      <c r="MUN24" s="194"/>
      <c r="MUO24" s="194"/>
      <c r="MUP24" s="194"/>
      <c r="MUQ24" s="194"/>
      <c r="MUR24" s="194"/>
      <c r="MUS24" s="194"/>
      <c r="MUT24" s="194"/>
      <c r="MUU24" s="194"/>
      <c r="MUV24" s="194"/>
      <c r="MUW24" s="194"/>
      <c r="MUX24" s="194"/>
      <c r="MUY24" s="194"/>
      <c r="MUZ24" s="194"/>
      <c r="MVA24" s="194"/>
      <c r="MVB24" s="194"/>
      <c r="MVC24" s="194"/>
      <c r="MVD24" s="194"/>
      <c r="MVE24" s="194"/>
      <c r="MVF24" s="194"/>
      <c r="MVG24" s="194"/>
      <c r="MVH24" s="194"/>
      <c r="MVI24" s="194"/>
      <c r="MVJ24" s="194"/>
      <c r="MVK24" s="194"/>
      <c r="MVL24" s="194"/>
      <c r="MVM24" s="194"/>
      <c r="MVN24" s="194"/>
      <c r="MVO24" s="194"/>
      <c r="MVP24" s="194"/>
      <c r="MVQ24" s="194"/>
      <c r="MVR24" s="194"/>
      <c r="MVS24" s="194"/>
      <c r="MVT24" s="194"/>
      <c r="MVU24" s="194"/>
      <c r="MVV24" s="194"/>
      <c r="MVW24" s="194"/>
      <c r="MVX24" s="194"/>
      <c r="MVY24" s="194"/>
      <c r="MVZ24" s="194"/>
      <c r="MWA24" s="194"/>
      <c r="MWB24" s="194"/>
      <c r="MWC24" s="194"/>
      <c r="MWD24" s="194"/>
      <c r="MWE24" s="194"/>
      <c r="MWF24" s="194"/>
      <c r="MWG24" s="194"/>
      <c r="MWH24" s="194"/>
      <c r="MWI24" s="194"/>
      <c r="MWJ24" s="194"/>
      <c r="MWK24" s="194"/>
      <c r="MWL24" s="194"/>
      <c r="MWM24" s="194"/>
      <c r="MWN24" s="194"/>
      <c r="MWO24" s="194"/>
      <c r="MWP24" s="194"/>
      <c r="MWQ24" s="194"/>
      <c r="MWR24" s="194"/>
      <c r="MWS24" s="194"/>
      <c r="MWT24" s="194"/>
      <c r="MWU24" s="194"/>
      <c r="MWV24" s="194"/>
      <c r="MWW24" s="194"/>
      <c r="MWX24" s="194"/>
      <c r="MWY24" s="194"/>
      <c r="MWZ24" s="194"/>
      <c r="MXA24" s="194"/>
      <c r="MXB24" s="194"/>
      <c r="MXC24" s="194"/>
      <c r="MXD24" s="194"/>
      <c r="MXE24" s="194"/>
      <c r="MXF24" s="194"/>
      <c r="MXG24" s="194"/>
      <c r="MXH24" s="194"/>
      <c r="MXI24" s="194"/>
      <c r="MXJ24" s="194"/>
      <c r="MXK24" s="194"/>
      <c r="MXL24" s="194"/>
      <c r="MXM24" s="194"/>
      <c r="MXN24" s="194"/>
      <c r="MXO24" s="194"/>
      <c r="MXP24" s="194"/>
      <c r="MXQ24" s="194"/>
      <c r="MXR24" s="194"/>
      <c r="MXS24" s="194"/>
      <c r="MXT24" s="194"/>
      <c r="MXU24" s="194"/>
      <c r="MXV24" s="194"/>
      <c r="MXW24" s="194"/>
      <c r="MXX24" s="194"/>
      <c r="MXY24" s="194"/>
      <c r="MXZ24" s="194"/>
      <c r="MYA24" s="194"/>
      <c r="MYB24" s="194"/>
      <c r="MYC24" s="194"/>
      <c r="MYD24" s="194"/>
      <c r="MYE24" s="194"/>
      <c r="MYF24" s="194"/>
      <c r="MYG24" s="194"/>
      <c r="MYH24" s="194"/>
      <c r="MYI24" s="194"/>
      <c r="MYJ24" s="194"/>
      <c r="MYK24" s="194"/>
      <c r="MYL24" s="194"/>
      <c r="MYM24" s="194"/>
      <c r="MYN24" s="194"/>
      <c r="MYO24" s="194"/>
      <c r="MYP24" s="194"/>
      <c r="MYQ24" s="194"/>
      <c r="MYR24" s="194"/>
      <c r="MYS24" s="194"/>
      <c r="MYT24" s="194"/>
      <c r="MYU24" s="194"/>
      <c r="MYV24" s="194"/>
      <c r="MYW24" s="194"/>
      <c r="MYX24" s="194"/>
      <c r="MYY24" s="194"/>
      <c r="MYZ24" s="194"/>
      <c r="MZA24" s="194"/>
      <c r="MZB24" s="194"/>
      <c r="MZC24" s="194"/>
      <c r="MZD24" s="194"/>
      <c r="MZE24" s="194"/>
      <c r="MZF24" s="194"/>
      <c r="MZG24" s="194"/>
      <c r="MZH24" s="194"/>
      <c r="MZI24" s="194"/>
      <c r="MZJ24" s="194"/>
      <c r="MZK24" s="194"/>
      <c r="MZL24" s="194"/>
      <c r="MZM24" s="194"/>
      <c r="MZN24" s="194"/>
      <c r="MZO24" s="194"/>
      <c r="MZP24" s="194"/>
      <c r="MZQ24" s="194"/>
      <c r="MZR24" s="194"/>
      <c r="MZS24" s="194"/>
      <c r="MZT24" s="194"/>
      <c r="MZU24" s="194"/>
      <c r="MZV24" s="194"/>
      <c r="MZW24" s="194"/>
      <c r="MZX24" s="194"/>
      <c r="MZY24" s="194"/>
      <c r="MZZ24" s="194"/>
      <c r="NAA24" s="194"/>
      <c r="NAB24" s="194"/>
      <c r="NAC24" s="194"/>
      <c r="NAD24" s="194"/>
      <c r="NAE24" s="194"/>
      <c r="NAF24" s="194"/>
      <c r="NAG24" s="194"/>
      <c r="NAH24" s="194"/>
      <c r="NAI24" s="194"/>
      <c r="NAJ24" s="194"/>
      <c r="NAK24" s="194"/>
      <c r="NAL24" s="194"/>
      <c r="NAM24" s="194"/>
      <c r="NAN24" s="194"/>
      <c r="NAO24" s="194"/>
      <c r="NAP24" s="194"/>
      <c r="NAQ24" s="194"/>
      <c r="NAR24" s="194"/>
      <c r="NAS24" s="194"/>
      <c r="NAT24" s="194"/>
      <c r="NAU24" s="194"/>
      <c r="NAV24" s="194"/>
      <c r="NAW24" s="194"/>
      <c r="NAX24" s="194"/>
      <c r="NAY24" s="194"/>
      <c r="NAZ24" s="194"/>
      <c r="NBA24" s="194"/>
      <c r="NBB24" s="194"/>
      <c r="NBC24" s="194"/>
      <c r="NBD24" s="194"/>
      <c r="NBE24" s="194"/>
      <c r="NBF24" s="194"/>
      <c r="NBG24" s="194"/>
      <c r="NBH24" s="194"/>
      <c r="NBI24" s="194"/>
      <c r="NBJ24" s="194"/>
      <c r="NBK24" s="194"/>
      <c r="NBL24" s="194"/>
      <c r="NBM24" s="194"/>
      <c r="NBN24" s="194"/>
      <c r="NBO24" s="194"/>
      <c r="NBP24" s="194"/>
      <c r="NBQ24" s="194"/>
      <c r="NBR24" s="194"/>
      <c r="NBS24" s="194"/>
      <c r="NBT24" s="194"/>
      <c r="NBU24" s="194"/>
      <c r="NBV24" s="194"/>
      <c r="NBW24" s="194"/>
      <c r="NBX24" s="194"/>
      <c r="NBY24" s="194"/>
      <c r="NBZ24" s="194"/>
      <c r="NCA24" s="194"/>
      <c r="NCB24" s="194"/>
      <c r="NCC24" s="194"/>
      <c r="NCD24" s="194"/>
      <c r="NCE24" s="194"/>
      <c r="NCF24" s="194"/>
      <c r="NCG24" s="194"/>
      <c r="NCH24" s="194"/>
      <c r="NCI24" s="194"/>
      <c r="NCJ24" s="194"/>
      <c r="NCK24" s="194"/>
      <c r="NCL24" s="194"/>
      <c r="NCM24" s="194"/>
      <c r="NCN24" s="194"/>
      <c r="NCO24" s="194"/>
      <c r="NCP24" s="194"/>
      <c r="NCQ24" s="194"/>
      <c r="NCR24" s="194"/>
      <c r="NCS24" s="194"/>
      <c r="NCT24" s="194"/>
      <c r="NCU24" s="194"/>
      <c r="NCV24" s="194"/>
      <c r="NCW24" s="194"/>
      <c r="NCX24" s="194"/>
      <c r="NCY24" s="194"/>
      <c r="NCZ24" s="194"/>
      <c r="NDA24" s="194"/>
      <c r="NDB24" s="194"/>
      <c r="NDC24" s="194"/>
      <c r="NDD24" s="194"/>
      <c r="NDE24" s="194"/>
      <c r="NDF24" s="194"/>
      <c r="NDG24" s="194"/>
      <c r="NDH24" s="194"/>
      <c r="NDI24" s="194"/>
      <c r="NDJ24" s="194"/>
      <c r="NDK24" s="194"/>
      <c r="NDL24" s="194"/>
      <c r="NDM24" s="194"/>
      <c r="NDN24" s="194"/>
      <c r="NDO24" s="194"/>
      <c r="NDP24" s="194"/>
      <c r="NDQ24" s="194"/>
      <c r="NDR24" s="194"/>
      <c r="NDS24" s="194"/>
      <c r="NDT24" s="194"/>
      <c r="NDU24" s="194"/>
      <c r="NDV24" s="194"/>
      <c r="NDW24" s="194"/>
      <c r="NDX24" s="194"/>
      <c r="NDY24" s="194"/>
      <c r="NDZ24" s="194"/>
      <c r="NEA24" s="194"/>
      <c r="NEB24" s="194"/>
      <c r="NEC24" s="194"/>
      <c r="NED24" s="194"/>
      <c r="NEE24" s="194"/>
      <c r="NEF24" s="194"/>
      <c r="NEG24" s="194"/>
      <c r="NEH24" s="194"/>
      <c r="NEI24" s="194"/>
      <c r="NEJ24" s="194"/>
      <c r="NEK24" s="194"/>
      <c r="NEL24" s="194"/>
      <c r="NEM24" s="194"/>
      <c r="NEN24" s="194"/>
      <c r="NEO24" s="194"/>
      <c r="NEP24" s="194"/>
      <c r="NEQ24" s="194"/>
      <c r="NER24" s="194"/>
      <c r="NES24" s="194"/>
      <c r="NET24" s="194"/>
      <c r="NEU24" s="194"/>
      <c r="NEV24" s="194"/>
      <c r="NEW24" s="194"/>
      <c r="NEX24" s="194"/>
      <c r="NEY24" s="194"/>
      <c r="NEZ24" s="194"/>
      <c r="NFA24" s="194"/>
      <c r="NFB24" s="194"/>
      <c r="NFC24" s="194"/>
      <c r="NFD24" s="194"/>
      <c r="NFE24" s="194"/>
      <c r="NFF24" s="194"/>
      <c r="NFG24" s="194"/>
      <c r="NFH24" s="194"/>
      <c r="NFI24" s="194"/>
      <c r="NFJ24" s="194"/>
      <c r="NFK24" s="194"/>
      <c r="NFL24" s="194"/>
      <c r="NFM24" s="194"/>
      <c r="NFN24" s="194"/>
      <c r="NFO24" s="194"/>
      <c r="NFP24" s="194"/>
      <c r="NFQ24" s="194"/>
      <c r="NFR24" s="194"/>
      <c r="NFS24" s="194"/>
      <c r="NFT24" s="194"/>
      <c r="NFU24" s="194"/>
      <c r="NFV24" s="194"/>
      <c r="NFW24" s="194"/>
      <c r="NFX24" s="194"/>
      <c r="NFY24" s="194"/>
      <c r="NFZ24" s="194"/>
      <c r="NGA24" s="194"/>
      <c r="NGB24" s="194"/>
      <c r="NGC24" s="194"/>
      <c r="NGD24" s="194"/>
      <c r="NGE24" s="194"/>
      <c r="NGF24" s="194"/>
      <c r="NGG24" s="194"/>
      <c r="NGH24" s="194"/>
      <c r="NGI24" s="194"/>
      <c r="NGJ24" s="194"/>
      <c r="NGK24" s="194"/>
      <c r="NGL24" s="194"/>
      <c r="NGM24" s="194"/>
      <c r="NGN24" s="194"/>
      <c r="NGO24" s="194"/>
      <c r="NGP24" s="194"/>
      <c r="NGQ24" s="194"/>
      <c r="NGR24" s="194"/>
      <c r="NGS24" s="194"/>
      <c r="NGT24" s="194"/>
      <c r="NGU24" s="194"/>
      <c r="NGV24" s="194"/>
      <c r="NGW24" s="194"/>
      <c r="NGX24" s="194"/>
      <c r="NGY24" s="194"/>
      <c r="NGZ24" s="194"/>
      <c r="NHA24" s="194"/>
      <c r="NHB24" s="194"/>
      <c r="NHC24" s="194"/>
      <c r="NHD24" s="194"/>
      <c r="NHE24" s="194"/>
      <c r="NHF24" s="194"/>
      <c r="NHG24" s="194"/>
      <c r="NHH24" s="194"/>
      <c r="NHI24" s="194"/>
      <c r="NHJ24" s="194"/>
      <c r="NHK24" s="194"/>
      <c r="NHL24" s="194"/>
      <c r="NHM24" s="194"/>
      <c r="NHN24" s="194"/>
      <c r="NHO24" s="194"/>
      <c r="NHP24" s="194"/>
      <c r="NHQ24" s="194"/>
      <c r="NHR24" s="194"/>
      <c r="NHS24" s="194"/>
      <c r="NHT24" s="194"/>
      <c r="NHU24" s="194"/>
      <c r="NHV24" s="194"/>
      <c r="NHW24" s="194"/>
      <c r="NHX24" s="194"/>
      <c r="NHY24" s="194"/>
      <c r="NHZ24" s="194"/>
      <c r="NIA24" s="194"/>
      <c r="NIB24" s="194"/>
      <c r="NIC24" s="194"/>
      <c r="NID24" s="194"/>
      <c r="NIE24" s="194"/>
      <c r="NIF24" s="194"/>
      <c r="NIG24" s="194"/>
      <c r="NIH24" s="194"/>
      <c r="NII24" s="194"/>
      <c r="NIJ24" s="194"/>
      <c r="NIK24" s="194"/>
      <c r="NIL24" s="194"/>
      <c r="NIM24" s="194"/>
      <c r="NIN24" s="194"/>
      <c r="NIO24" s="194"/>
      <c r="NIP24" s="194"/>
      <c r="NIQ24" s="194"/>
      <c r="NIR24" s="194"/>
      <c r="NIS24" s="194"/>
      <c r="NIT24" s="194"/>
      <c r="NIU24" s="194"/>
      <c r="NIV24" s="194"/>
      <c r="NIW24" s="194"/>
      <c r="NIX24" s="194"/>
      <c r="NIY24" s="194"/>
      <c r="NIZ24" s="194"/>
      <c r="NJA24" s="194"/>
      <c r="NJB24" s="194"/>
      <c r="NJC24" s="194"/>
      <c r="NJD24" s="194"/>
      <c r="NJE24" s="194"/>
      <c r="NJF24" s="194"/>
      <c r="NJG24" s="194"/>
      <c r="NJH24" s="194"/>
      <c r="NJI24" s="194"/>
      <c r="NJJ24" s="194"/>
      <c r="NJK24" s="194"/>
      <c r="NJL24" s="194"/>
      <c r="NJM24" s="194"/>
      <c r="NJN24" s="194"/>
      <c r="NJO24" s="194"/>
      <c r="NJP24" s="194"/>
      <c r="NJQ24" s="194"/>
      <c r="NJR24" s="194"/>
      <c r="NJS24" s="194"/>
      <c r="NJT24" s="194"/>
      <c r="NJU24" s="194"/>
      <c r="NJV24" s="194"/>
      <c r="NJW24" s="194"/>
      <c r="NJX24" s="194"/>
      <c r="NJY24" s="194"/>
      <c r="NJZ24" s="194"/>
      <c r="NKA24" s="194"/>
      <c r="NKB24" s="194"/>
      <c r="NKC24" s="194"/>
      <c r="NKD24" s="194"/>
      <c r="NKE24" s="194"/>
      <c r="NKF24" s="194"/>
      <c r="NKG24" s="194"/>
      <c r="NKH24" s="194"/>
      <c r="NKI24" s="194"/>
      <c r="NKJ24" s="194"/>
      <c r="NKK24" s="194"/>
      <c r="NKL24" s="194"/>
      <c r="NKM24" s="194"/>
      <c r="NKN24" s="194"/>
      <c r="NKO24" s="194"/>
      <c r="NKP24" s="194"/>
      <c r="NKQ24" s="194"/>
      <c r="NKR24" s="194"/>
      <c r="NKS24" s="194"/>
      <c r="NKT24" s="194"/>
      <c r="NKU24" s="194"/>
      <c r="NKV24" s="194"/>
      <c r="NKW24" s="194"/>
      <c r="NKX24" s="194"/>
      <c r="NKY24" s="194"/>
      <c r="NKZ24" s="194"/>
      <c r="NLA24" s="194"/>
      <c r="NLB24" s="194"/>
      <c r="NLC24" s="194"/>
      <c r="NLD24" s="194"/>
      <c r="NLE24" s="194"/>
      <c r="NLF24" s="194"/>
      <c r="NLG24" s="194"/>
      <c r="NLH24" s="194"/>
      <c r="NLI24" s="194"/>
      <c r="NLJ24" s="194"/>
      <c r="NLK24" s="194"/>
      <c r="NLL24" s="194"/>
      <c r="NLM24" s="194"/>
      <c r="NLN24" s="194"/>
      <c r="NLO24" s="194"/>
      <c r="NLP24" s="194"/>
      <c r="NLQ24" s="194"/>
      <c r="NLR24" s="194"/>
      <c r="NLS24" s="194"/>
      <c r="NLT24" s="194"/>
      <c r="NLU24" s="194"/>
      <c r="NLV24" s="194"/>
      <c r="NLW24" s="194"/>
      <c r="NLX24" s="194"/>
      <c r="NLY24" s="194"/>
      <c r="NLZ24" s="194"/>
      <c r="NMA24" s="194"/>
      <c r="NMB24" s="194"/>
      <c r="NMC24" s="194"/>
      <c r="NMD24" s="194"/>
      <c r="NME24" s="194"/>
      <c r="NMF24" s="194"/>
      <c r="NMG24" s="194"/>
      <c r="NMH24" s="194"/>
      <c r="NMI24" s="194"/>
      <c r="NMJ24" s="194"/>
      <c r="NMK24" s="194"/>
      <c r="NML24" s="194"/>
      <c r="NMM24" s="194"/>
      <c r="NMN24" s="194"/>
      <c r="NMO24" s="194"/>
      <c r="NMP24" s="194"/>
      <c r="NMQ24" s="194"/>
      <c r="NMR24" s="194"/>
      <c r="NMS24" s="194"/>
      <c r="NMT24" s="194"/>
      <c r="NMU24" s="194"/>
      <c r="NMV24" s="194"/>
      <c r="NMW24" s="194"/>
      <c r="NMX24" s="194"/>
      <c r="NMY24" s="194"/>
      <c r="NMZ24" s="194"/>
      <c r="NNA24" s="194"/>
      <c r="NNB24" s="194"/>
      <c r="NNC24" s="194"/>
      <c r="NND24" s="194"/>
      <c r="NNE24" s="194"/>
      <c r="NNF24" s="194"/>
      <c r="NNG24" s="194"/>
      <c r="NNH24" s="194"/>
      <c r="NNI24" s="194"/>
      <c r="NNJ24" s="194"/>
      <c r="NNK24" s="194"/>
      <c r="NNL24" s="194"/>
      <c r="NNM24" s="194"/>
      <c r="NNN24" s="194"/>
      <c r="NNO24" s="194"/>
      <c r="NNP24" s="194"/>
      <c r="NNQ24" s="194"/>
      <c r="NNR24" s="194"/>
      <c r="NNS24" s="194"/>
      <c r="NNT24" s="194"/>
      <c r="NNU24" s="194"/>
      <c r="NNV24" s="194"/>
      <c r="NNW24" s="194"/>
      <c r="NNX24" s="194"/>
      <c r="NNY24" s="194"/>
      <c r="NNZ24" s="194"/>
      <c r="NOA24" s="194"/>
      <c r="NOB24" s="194"/>
      <c r="NOC24" s="194"/>
      <c r="NOD24" s="194"/>
      <c r="NOE24" s="194"/>
      <c r="NOF24" s="194"/>
      <c r="NOG24" s="194"/>
      <c r="NOH24" s="194"/>
      <c r="NOI24" s="194"/>
      <c r="NOJ24" s="194"/>
      <c r="NOK24" s="194"/>
      <c r="NOL24" s="194"/>
      <c r="NOM24" s="194"/>
      <c r="NON24" s="194"/>
      <c r="NOO24" s="194"/>
      <c r="NOP24" s="194"/>
      <c r="NOQ24" s="194"/>
      <c r="NOR24" s="194"/>
      <c r="NOS24" s="194"/>
      <c r="NOT24" s="194"/>
      <c r="NOU24" s="194"/>
      <c r="NOV24" s="194"/>
      <c r="NOW24" s="194"/>
      <c r="NOX24" s="194"/>
      <c r="NOY24" s="194"/>
      <c r="NOZ24" s="194"/>
      <c r="NPA24" s="194"/>
      <c r="NPB24" s="194"/>
      <c r="NPC24" s="194"/>
      <c r="NPD24" s="194"/>
      <c r="NPE24" s="194"/>
      <c r="NPF24" s="194"/>
      <c r="NPG24" s="194"/>
      <c r="NPH24" s="194"/>
      <c r="NPI24" s="194"/>
      <c r="NPJ24" s="194"/>
      <c r="NPK24" s="194"/>
      <c r="NPL24" s="194"/>
      <c r="NPM24" s="194"/>
      <c r="NPN24" s="194"/>
      <c r="NPO24" s="194"/>
      <c r="NPP24" s="194"/>
      <c r="NPQ24" s="194"/>
      <c r="NPR24" s="194"/>
      <c r="NPS24" s="194"/>
      <c r="NPT24" s="194"/>
      <c r="NPU24" s="194"/>
      <c r="NPV24" s="194"/>
      <c r="NPW24" s="194"/>
      <c r="NPX24" s="194"/>
      <c r="NPY24" s="194"/>
      <c r="NPZ24" s="194"/>
      <c r="NQA24" s="194"/>
      <c r="NQB24" s="194"/>
      <c r="NQC24" s="194"/>
      <c r="NQD24" s="194"/>
      <c r="NQE24" s="194"/>
      <c r="NQF24" s="194"/>
      <c r="NQG24" s="194"/>
      <c r="NQH24" s="194"/>
      <c r="NQI24" s="194"/>
      <c r="NQJ24" s="194"/>
      <c r="NQK24" s="194"/>
      <c r="NQL24" s="194"/>
      <c r="NQM24" s="194"/>
      <c r="NQN24" s="194"/>
      <c r="NQO24" s="194"/>
      <c r="NQP24" s="194"/>
      <c r="NQQ24" s="194"/>
      <c r="NQR24" s="194"/>
      <c r="NQS24" s="194"/>
      <c r="NQT24" s="194"/>
      <c r="NQU24" s="194"/>
      <c r="NQV24" s="194"/>
      <c r="NQW24" s="194"/>
      <c r="NQX24" s="194"/>
      <c r="NQY24" s="194"/>
      <c r="NQZ24" s="194"/>
      <c r="NRA24" s="194"/>
      <c r="NRB24" s="194"/>
      <c r="NRC24" s="194"/>
      <c r="NRD24" s="194"/>
      <c r="NRE24" s="194"/>
      <c r="NRF24" s="194"/>
      <c r="NRG24" s="194"/>
      <c r="NRH24" s="194"/>
      <c r="NRI24" s="194"/>
      <c r="NRJ24" s="194"/>
      <c r="NRK24" s="194"/>
      <c r="NRL24" s="194"/>
      <c r="NRM24" s="194"/>
      <c r="NRN24" s="194"/>
      <c r="NRO24" s="194"/>
      <c r="NRP24" s="194"/>
      <c r="NRQ24" s="194"/>
      <c r="NRR24" s="194"/>
      <c r="NRS24" s="194"/>
      <c r="NRT24" s="194"/>
      <c r="NRU24" s="194"/>
      <c r="NRV24" s="194"/>
      <c r="NRW24" s="194"/>
      <c r="NRX24" s="194"/>
      <c r="NRY24" s="194"/>
      <c r="NRZ24" s="194"/>
      <c r="NSA24" s="194"/>
      <c r="NSB24" s="194"/>
      <c r="NSC24" s="194"/>
      <c r="NSD24" s="194"/>
      <c r="NSE24" s="194"/>
      <c r="NSF24" s="194"/>
      <c r="NSG24" s="194"/>
      <c r="NSH24" s="194"/>
      <c r="NSI24" s="194"/>
      <c r="NSJ24" s="194"/>
      <c r="NSK24" s="194"/>
      <c r="NSL24" s="194"/>
      <c r="NSM24" s="194"/>
      <c r="NSN24" s="194"/>
      <c r="NSO24" s="194"/>
      <c r="NSP24" s="194"/>
      <c r="NSQ24" s="194"/>
      <c r="NSR24" s="194"/>
      <c r="NSS24" s="194"/>
      <c r="NST24" s="194"/>
      <c r="NSU24" s="194"/>
      <c r="NSV24" s="194"/>
      <c r="NSW24" s="194"/>
      <c r="NSX24" s="194"/>
      <c r="NSY24" s="194"/>
      <c r="NSZ24" s="194"/>
      <c r="NTA24" s="194"/>
      <c r="NTB24" s="194"/>
      <c r="NTC24" s="194"/>
      <c r="NTD24" s="194"/>
      <c r="NTE24" s="194"/>
      <c r="NTF24" s="194"/>
      <c r="NTG24" s="194"/>
      <c r="NTH24" s="194"/>
      <c r="NTI24" s="194"/>
      <c r="NTJ24" s="194"/>
      <c r="NTK24" s="194"/>
      <c r="NTL24" s="194"/>
      <c r="NTM24" s="194"/>
      <c r="NTN24" s="194"/>
      <c r="NTO24" s="194"/>
      <c r="NTP24" s="194"/>
      <c r="NTQ24" s="194"/>
      <c r="NTR24" s="194"/>
      <c r="NTS24" s="194"/>
      <c r="NTT24" s="194"/>
      <c r="NTU24" s="194"/>
      <c r="NTV24" s="194"/>
      <c r="NTW24" s="194"/>
      <c r="NTX24" s="194"/>
      <c r="NTY24" s="194"/>
      <c r="NTZ24" s="194"/>
      <c r="NUA24" s="194"/>
      <c r="NUB24" s="194"/>
      <c r="NUC24" s="194"/>
      <c r="NUD24" s="194"/>
      <c r="NUE24" s="194"/>
      <c r="NUF24" s="194"/>
      <c r="NUG24" s="194"/>
      <c r="NUH24" s="194"/>
      <c r="NUI24" s="194"/>
      <c r="NUJ24" s="194"/>
      <c r="NUK24" s="194"/>
      <c r="NUL24" s="194"/>
      <c r="NUM24" s="194"/>
      <c r="NUN24" s="194"/>
      <c r="NUO24" s="194"/>
      <c r="NUP24" s="194"/>
      <c r="NUQ24" s="194"/>
      <c r="NUR24" s="194"/>
      <c r="NUS24" s="194"/>
      <c r="NUT24" s="194"/>
      <c r="NUU24" s="194"/>
      <c r="NUV24" s="194"/>
      <c r="NUW24" s="194"/>
      <c r="NUX24" s="194"/>
      <c r="NUY24" s="194"/>
      <c r="NUZ24" s="194"/>
      <c r="NVA24" s="194"/>
      <c r="NVB24" s="194"/>
      <c r="NVC24" s="194"/>
      <c r="NVD24" s="194"/>
      <c r="NVE24" s="194"/>
      <c r="NVF24" s="194"/>
      <c r="NVG24" s="194"/>
      <c r="NVH24" s="194"/>
      <c r="NVI24" s="194"/>
      <c r="NVJ24" s="194"/>
      <c r="NVK24" s="194"/>
      <c r="NVL24" s="194"/>
      <c r="NVM24" s="194"/>
      <c r="NVN24" s="194"/>
      <c r="NVO24" s="194"/>
      <c r="NVP24" s="194"/>
      <c r="NVQ24" s="194"/>
      <c r="NVR24" s="194"/>
      <c r="NVS24" s="194"/>
      <c r="NVT24" s="194"/>
      <c r="NVU24" s="194"/>
      <c r="NVV24" s="194"/>
      <c r="NVW24" s="194"/>
      <c r="NVX24" s="194"/>
      <c r="NVY24" s="194"/>
      <c r="NVZ24" s="194"/>
      <c r="NWA24" s="194"/>
      <c r="NWB24" s="194"/>
      <c r="NWC24" s="194"/>
      <c r="NWD24" s="194"/>
      <c r="NWE24" s="194"/>
      <c r="NWF24" s="194"/>
      <c r="NWG24" s="194"/>
      <c r="NWH24" s="194"/>
      <c r="NWI24" s="194"/>
      <c r="NWJ24" s="194"/>
      <c r="NWK24" s="194"/>
      <c r="NWL24" s="194"/>
      <c r="NWM24" s="194"/>
      <c r="NWN24" s="194"/>
      <c r="NWO24" s="194"/>
      <c r="NWP24" s="194"/>
      <c r="NWQ24" s="194"/>
      <c r="NWR24" s="194"/>
      <c r="NWS24" s="194"/>
      <c r="NWT24" s="194"/>
      <c r="NWU24" s="194"/>
      <c r="NWV24" s="194"/>
      <c r="NWW24" s="194"/>
      <c r="NWX24" s="194"/>
      <c r="NWY24" s="194"/>
      <c r="NWZ24" s="194"/>
      <c r="NXA24" s="194"/>
      <c r="NXB24" s="194"/>
      <c r="NXC24" s="194"/>
      <c r="NXD24" s="194"/>
      <c r="NXE24" s="194"/>
      <c r="NXF24" s="194"/>
      <c r="NXG24" s="194"/>
      <c r="NXH24" s="194"/>
      <c r="NXI24" s="194"/>
      <c r="NXJ24" s="194"/>
      <c r="NXK24" s="194"/>
      <c r="NXL24" s="194"/>
      <c r="NXM24" s="194"/>
      <c r="NXN24" s="194"/>
      <c r="NXO24" s="194"/>
      <c r="NXP24" s="194"/>
      <c r="NXQ24" s="194"/>
      <c r="NXR24" s="194"/>
      <c r="NXS24" s="194"/>
      <c r="NXT24" s="194"/>
      <c r="NXU24" s="194"/>
      <c r="NXV24" s="194"/>
      <c r="NXW24" s="194"/>
      <c r="NXX24" s="194"/>
      <c r="NXY24" s="194"/>
      <c r="NXZ24" s="194"/>
      <c r="NYA24" s="194"/>
      <c r="NYB24" s="194"/>
      <c r="NYC24" s="194"/>
      <c r="NYD24" s="194"/>
      <c r="NYE24" s="194"/>
      <c r="NYF24" s="194"/>
      <c r="NYG24" s="194"/>
      <c r="NYH24" s="194"/>
      <c r="NYI24" s="194"/>
      <c r="NYJ24" s="194"/>
      <c r="NYK24" s="194"/>
      <c r="NYL24" s="194"/>
      <c r="NYM24" s="194"/>
      <c r="NYN24" s="194"/>
      <c r="NYO24" s="194"/>
      <c r="NYP24" s="194"/>
      <c r="NYQ24" s="194"/>
      <c r="NYR24" s="194"/>
      <c r="NYS24" s="194"/>
      <c r="NYT24" s="194"/>
      <c r="NYU24" s="194"/>
      <c r="NYV24" s="194"/>
      <c r="NYW24" s="194"/>
      <c r="NYX24" s="194"/>
      <c r="NYY24" s="194"/>
      <c r="NYZ24" s="194"/>
      <c r="NZA24" s="194"/>
      <c r="NZB24" s="194"/>
      <c r="NZC24" s="194"/>
      <c r="NZD24" s="194"/>
      <c r="NZE24" s="194"/>
      <c r="NZF24" s="194"/>
      <c r="NZG24" s="194"/>
      <c r="NZH24" s="194"/>
      <c r="NZI24" s="194"/>
      <c r="NZJ24" s="194"/>
      <c r="NZK24" s="194"/>
      <c r="NZL24" s="194"/>
      <c r="NZM24" s="194"/>
      <c r="NZN24" s="194"/>
      <c r="NZO24" s="194"/>
      <c r="NZP24" s="194"/>
      <c r="NZQ24" s="194"/>
      <c r="NZR24" s="194"/>
      <c r="NZS24" s="194"/>
      <c r="NZT24" s="194"/>
      <c r="NZU24" s="194"/>
      <c r="NZV24" s="194"/>
      <c r="NZW24" s="194"/>
      <c r="NZX24" s="194"/>
      <c r="NZY24" s="194"/>
      <c r="NZZ24" s="194"/>
      <c r="OAA24" s="194"/>
      <c r="OAB24" s="194"/>
      <c r="OAC24" s="194"/>
      <c r="OAD24" s="194"/>
      <c r="OAE24" s="194"/>
      <c r="OAF24" s="194"/>
      <c r="OAG24" s="194"/>
      <c r="OAH24" s="194"/>
      <c r="OAI24" s="194"/>
      <c r="OAJ24" s="194"/>
      <c r="OAK24" s="194"/>
      <c r="OAL24" s="194"/>
      <c r="OAM24" s="194"/>
      <c r="OAN24" s="194"/>
      <c r="OAO24" s="194"/>
      <c r="OAP24" s="194"/>
      <c r="OAQ24" s="194"/>
      <c r="OAR24" s="194"/>
      <c r="OAS24" s="194"/>
      <c r="OAT24" s="194"/>
      <c r="OAU24" s="194"/>
      <c r="OAV24" s="194"/>
      <c r="OAW24" s="194"/>
      <c r="OAX24" s="194"/>
      <c r="OAY24" s="194"/>
      <c r="OAZ24" s="194"/>
      <c r="OBA24" s="194"/>
      <c r="OBB24" s="194"/>
      <c r="OBC24" s="194"/>
      <c r="OBD24" s="194"/>
      <c r="OBE24" s="194"/>
      <c r="OBF24" s="194"/>
      <c r="OBG24" s="194"/>
      <c r="OBH24" s="194"/>
      <c r="OBI24" s="194"/>
      <c r="OBJ24" s="194"/>
      <c r="OBK24" s="194"/>
      <c r="OBL24" s="194"/>
      <c r="OBM24" s="194"/>
      <c r="OBN24" s="194"/>
      <c r="OBO24" s="194"/>
      <c r="OBP24" s="194"/>
      <c r="OBQ24" s="194"/>
      <c r="OBR24" s="194"/>
      <c r="OBS24" s="194"/>
      <c r="OBT24" s="194"/>
      <c r="OBU24" s="194"/>
      <c r="OBV24" s="194"/>
      <c r="OBW24" s="194"/>
      <c r="OBX24" s="194"/>
      <c r="OBY24" s="194"/>
      <c r="OBZ24" s="194"/>
      <c r="OCA24" s="194"/>
      <c r="OCB24" s="194"/>
      <c r="OCC24" s="194"/>
      <c r="OCD24" s="194"/>
      <c r="OCE24" s="194"/>
      <c r="OCF24" s="194"/>
      <c r="OCG24" s="194"/>
      <c r="OCH24" s="194"/>
      <c r="OCI24" s="194"/>
      <c r="OCJ24" s="194"/>
      <c r="OCK24" s="194"/>
      <c r="OCL24" s="194"/>
      <c r="OCM24" s="194"/>
      <c r="OCN24" s="194"/>
      <c r="OCO24" s="194"/>
      <c r="OCP24" s="194"/>
      <c r="OCQ24" s="194"/>
      <c r="OCR24" s="194"/>
      <c r="OCS24" s="194"/>
      <c r="OCT24" s="194"/>
      <c r="OCU24" s="194"/>
      <c r="OCV24" s="194"/>
      <c r="OCW24" s="194"/>
      <c r="OCX24" s="194"/>
      <c r="OCY24" s="194"/>
      <c r="OCZ24" s="194"/>
      <c r="ODA24" s="194"/>
      <c r="ODB24" s="194"/>
      <c r="ODC24" s="194"/>
      <c r="ODD24" s="194"/>
      <c r="ODE24" s="194"/>
      <c r="ODF24" s="194"/>
      <c r="ODG24" s="194"/>
      <c r="ODH24" s="194"/>
      <c r="ODI24" s="194"/>
      <c r="ODJ24" s="194"/>
      <c r="ODK24" s="194"/>
      <c r="ODL24" s="194"/>
      <c r="ODM24" s="194"/>
      <c r="ODN24" s="194"/>
      <c r="ODO24" s="194"/>
      <c r="ODP24" s="194"/>
      <c r="ODQ24" s="194"/>
      <c r="ODR24" s="194"/>
      <c r="ODS24" s="194"/>
      <c r="ODT24" s="194"/>
      <c r="ODU24" s="194"/>
      <c r="ODV24" s="194"/>
      <c r="ODW24" s="194"/>
      <c r="ODX24" s="194"/>
      <c r="ODY24" s="194"/>
      <c r="ODZ24" s="194"/>
      <c r="OEA24" s="194"/>
      <c r="OEB24" s="194"/>
      <c r="OEC24" s="194"/>
      <c r="OED24" s="194"/>
      <c r="OEE24" s="194"/>
      <c r="OEF24" s="194"/>
      <c r="OEG24" s="194"/>
      <c r="OEH24" s="194"/>
      <c r="OEI24" s="194"/>
      <c r="OEJ24" s="194"/>
      <c r="OEK24" s="194"/>
      <c r="OEL24" s="194"/>
      <c r="OEM24" s="194"/>
      <c r="OEN24" s="194"/>
      <c r="OEO24" s="194"/>
      <c r="OEP24" s="194"/>
      <c r="OEQ24" s="194"/>
      <c r="OER24" s="194"/>
      <c r="OES24" s="194"/>
      <c r="OET24" s="194"/>
      <c r="OEU24" s="194"/>
      <c r="OEV24" s="194"/>
      <c r="OEW24" s="194"/>
      <c r="OEX24" s="194"/>
      <c r="OEY24" s="194"/>
      <c r="OEZ24" s="194"/>
      <c r="OFA24" s="194"/>
      <c r="OFB24" s="194"/>
      <c r="OFC24" s="194"/>
      <c r="OFD24" s="194"/>
      <c r="OFE24" s="194"/>
      <c r="OFF24" s="194"/>
      <c r="OFG24" s="194"/>
      <c r="OFH24" s="194"/>
      <c r="OFI24" s="194"/>
      <c r="OFJ24" s="194"/>
      <c r="OFK24" s="194"/>
      <c r="OFL24" s="194"/>
      <c r="OFM24" s="194"/>
      <c r="OFN24" s="194"/>
      <c r="OFO24" s="194"/>
      <c r="OFP24" s="194"/>
      <c r="OFQ24" s="194"/>
      <c r="OFR24" s="194"/>
      <c r="OFS24" s="194"/>
      <c r="OFT24" s="194"/>
      <c r="OFU24" s="194"/>
      <c r="OFV24" s="194"/>
      <c r="OFW24" s="194"/>
      <c r="OFX24" s="194"/>
      <c r="OFY24" s="194"/>
      <c r="OFZ24" s="194"/>
      <c r="OGA24" s="194"/>
      <c r="OGB24" s="194"/>
      <c r="OGC24" s="194"/>
      <c r="OGD24" s="194"/>
      <c r="OGE24" s="194"/>
      <c r="OGF24" s="194"/>
      <c r="OGG24" s="194"/>
      <c r="OGH24" s="194"/>
      <c r="OGI24" s="194"/>
      <c r="OGJ24" s="194"/>
      <c r="OGK24" s="194"/>
      <c r="OGL24" s="194"/>
      <c r="OGM24" s="194"/>
      <c r="OGN24" s="194"/>
      <c r="OGO24" s="194"/>
      <c r="OGP24" s="194"/>
      <c r="OGQ24" s="194"/>
      <c r="OGR24" s="194"/>
      <c r="OGS24" s="194"/>
      <c r="OGT24" s="194"/>
      <c r="OGU24" s="194"/>
      <c r="OGV24" s="194"/>
      <c r="OGW24" s="194"/>
      <c r="OGX24" s="194"/>
      <c r="OGY24" s="194"/>
      <c r="OGZ24" s="194"/>
      <c r="OHA24" s="194"/>
      <c r="OHB24" s="194"/>
      <c r="OHC24" s="194"/>
      <c r="OHD24" s="194"/>
      <c r="OHE24" s="194"/>
      <c r="OHF24" s="194"/>
      <c r="OHG24" s="194"/>
      <c r="OHH24" s="194"/>
      <c r="OHI24" s="194"/>
      <c r="OHJ24" s="194"/>
      <c r="OHK24" s="194"/>
      <c r="OHL24" s="194"/>
      <c r="OHM24" s="194"/>
      <c r="OHN24" s="194"/>
      <c r="OHO24" s="194"/>
      <c r="OHP24" s="194"/>
      <c r="OHQ24" s="194"/>
      <c r="OHR24" s="194"/>
      <c r="OHS24" s="194"/>
      <c r="OHT24" s="194"/>
      <c r="OHU24" s="194"/>
      <c r="OHV24" s="194"/>
      <c r="OHW24" s="194"/>
      <c r="OHX24" s="194"/>
      <c r="OHY24" s="194"/>
      <c r="OHZ24" s="194"/>
      <c r="OIA24" s="194"/>
      <c r="OIB24" s="194"/>
      <c r="OIC24" s="194"/>
      <c r="OID24" s="194"/>
      <c r="OIE24" s="194"/>
      <c r="OIF24" s="194"/>
      <c r="OIG24" s="194"/>
      <c r="OIH24" s="194"/>
      <c r="OII24" s="194"/>
      <c r="OIJ24" s="194"/>
      <c r="OIK24" s="194"/>
      <c r="OIL24" s="194"/>
      <c r="OIM24" s="194"/>
      <c r="OIN24" s="194"/>
      <c r="OIO24" s="194"/>
      <c r="OIP24" s="194"/>
      <c r="OIQ24" s="194"/>
      <c r="OIR24" s="194"/>
      <c r="OIS24" s="194"/>
      <c r="OIT24" s="194"/>
      <c r="OIU24" s="194"/>
      <c r="OIV24" s="194"/>
      <c r="OIW24" s="194"/>
      <c r="OIX24" s="194"/>
      <c r="OIY24" s="194"/>
      <c r="OIZ24" s="194"/>
      <c r="OJA24" s="194"/>
      <c r="OJB24" s="194"/>
      <c r="OJC24" s="194"/>
      <c r="OJD24" s="194"/>
      <c r="OJE24" s="194"/>
      <c r="OJF24" s="194"/>
      <c r="OJG24" s="194"/>
      <c r="OJH24" s="194"/>
      <c r="OJI24" s="194"/>
      <c r="OJJ24" s="194"/>
      <c r="OJK24" s="194"/>
      <c r="OJL24" s="194"/>
      <c r="OJM24" s="194"/>
      <c r="OJN24" s="194"/>
      <c r="OJO24" s="194"/>
      <c r="OJP24" s="194"/>
      <c r="OJQ24" s="194"/>
      <c r="OJR24" s="194"/>
      <c r="OJS24" s="194"/>
      <c r="OJT24" s="194"/>
      <c r="OJU24" s="194"/>
      <c r="OJV24" s="194"/>
      <c r="OJW24" s="194"/>
      <c r="OJX24" s="194"/>
      <c r="OJY24" s="194"/>
      <c r="OJZ24" s="194"/>
      <c r="OKA24" s="194"/>
      <c r="OKB24" s="194"/>
      <c r="OKC24" s="194"/>
      <c r="OKD24" s="194"/>
      <c r="OKE24" s="194"/>
      <c r="OKF24" s="194"/>
      <c r="OKG24" s="194"/>
      <c r="OKH24" s="194"/>
      <c r="OKI24" s="194"/>
      <c r="OKJ24" s="194"/>
      <c r="OKK24" s="194"/>
      <c r="OKL24" s="194"/>
      <c r="OKM24" s="194"/>
      <c r="OKN24" s="194"/>
      <c r="OKO24" s="194"/>
      <c r="OKP24" s="194"/>
      <c r="OKQ24" s="194"/>
      <c r="OKR24" s="194"/>
      <c r="OKS24" s="194"/>
      <c r="OKT24" s="194"/>
      <c r="OKU24" s="194"/>
      <c r="OKV24" s="194"/>
      <c r="OKW24" s="194"/>
      <c r="OKX24" s="194"/>
      <c r="OKY24" s="194"/>
      <c r="OKZ24" s="194"/>
      <c r="OLA24" s="194"/>
      <c r="OLB24" s="194"/>
      <c r="OLC24" s="194"/>
      <c r="OLD24" s="194"/>
      <c r="OLE24" s="194"/>
      <c r="OLF24" s="194"/>
      <c r="OLG24" s="194"/>
      <c r="OLH24" s="194"/>
      <c r="OLI24" s="194"/>
      <c r="OLJ24" s="194"/>
      <c r="OLK24" s="194"/>
      <c r="OLL24" s="194"/>
      <c r="OLM24" s="194"/>
      <c r="OLN24" s="194"/>
      <c r="OLO24" s="194"/>
      <c r="OLP24" s="194"/>
      <c r="OLQ24" s="194"/>
      <c r="OLR24" s="194"/>
      <c r="OLS24" s="194"/>
      <c r="OLT24" s="194"/>
      <c r="OLU24" s="194"/>
      <c r="OLV24" s="194"/>
      <c r="OLW24" s="194"/>
      <c r="OLX24" s="194"/>
      <c r="OLY24" s="194"/>
      <c r="OLZ24" s="194"/>
      <c r="OMA24" s="194"/>
      <c r="OMB24" s="194"/>
      <c r="OMC24" s="194"/>
      <c r="OMD24" s="194"/>
      <c r="OME24" s="194"/>
      <c r="OMF24" s="194"/>
      <c r="OMG24" s="194"/>
      <c r="OMH24" s="194"/>
      <c r="OMI24" s="194"/>
      <c r="OMJ24" s="194"/>
      <c r="OMK24" s="194"/>
      <c r="OML24" s="194"/>
      <c r="OMM24" s="194"/>
      <c r="OMN24" s="194"/>
      <c r="OMO24" s="194"/>
      <c r="OMP24" s="194"/>
      <c r="OMQ24" s="194"/>
      <c r="OMR24" s="194"/>
      <c r="OMS24" s="194"/>
      <c r="OMT24" s="194"/>
      <c r="OMU24" s="194"/>
      <c r="OMV24" s="194"/>
      <c r="OMW24" s="194"/>
      <c r="OMX24" s="194"/>
      <c r="OMY24" s="194"/>
      <c r="OMZ24" s="194"/>
      <c r="ONA24" s="194"/>
      <c r="ONB24" s="194"/>
      <c r="ONC24" s="194"/>
      <c r="OND24" s="194"/>
      <c r="ONE24" s="194"/>
      <c r="ONF24" s="194"/>
      <c r="ONG24" s="194"/>
      <c r="ONH24" s="194"/>
      <c r="ONI24" s="194"/>
      <c r="ONJ24" s="194"/>
      <c r="ONK24" s="194"/>
      <c r="ONL24" s="194"/>
      <c r="ONM24" s="194"/>
      <c r="ONN24" s="194"/>
      <c r="ONO24" s="194"/>
      <c r="ONP24" s="194"/>
      <c r="ONQ24" s="194"/>
      <c r="ONR24" s="194"/>
      <c r="ONS24" s="194"/>
      <c r="ONT24" s="194"/>
      <c r="ONU24" s="194"/>
      <c r="ONV24" s="194"/>
      <c r="ONW24" s="194"/>
      <c r="ONX24" s="194"/>
      <c r="ONY24" s="194"/>
      <c r="ONZ24" s="194"/>
      <c r="OOA24" s="194"/>
      <c r="OOB24" s="194"/>
      <c r="OOC24" s="194"/>
      <c r="OOD24" s="194"/>
      <c r="OOE24" s="194"/>
      <c r="OOF24" s="194"/>
      <c r="OOG24" s="194"/>
      <c r="OOH24" s="194"/>
      <c r="OOI24" s="194"/>
      <c r="OOJ24" s="194"/>
      <c r="OOK24" s="194"/>
      <c r="OOL24" s="194"/>
      <c r="OOM24" s="194"/>
      <c r="OON24" s="194"/>
      <c r="OOO24" s="194"/>
      <c r="OOP24" s="194"/>
      <c r="OOQ24" s="194"/>
      <c r="OOR24" s="194"/>
      <c r="OOS24" s="194"/>
      <c r="OOT24" s="194"/>
      <c r="OOU24" s="194"/>
      <c r="OOV24" s="194"/>
      <c r="OOW24" s="194"/>
      <c r="OOX24" s="194"/>
      <c r="OOY24" s="194"/>
      <c r="OOZ24" s="194"/>
      <c r="OPA24" s="194"/>
      <c r="OPB24" s="194"/>
      <c r="OPC24" s="194"/>
      <c r="OPD24" s="194"/>
      <c r="OPE24" s="194"/>
      <c r="OPF24" s="194"/>
      <c r="OPG24" s="194"/>
      <c r="OPH24" s="194"/>
      <c r="OPI24" s="194"/>
      <c r="OPJ24" s="194"/>
      <c r="OPK24" s="194"/>
      <c r="OPL24" s="194"/>
      <c r="OPM24" s="194"/>
      <c r="OPN24" s="194"/>
      <c r="OPO24" s="194"/>
      <c r="OPP24" s="194"/>
      <c r="OPQ24" s="194"/>
      <c r="OPR24" s="194"/>
      <c r="OPS24" s="194"/>
      <c r="OPT24" s="194"/>
      <c r="OPU24" s="194"/>
      <c r="OPV24" s="194"/>
      <c r="OPW24" s="194"/>
      <c r="OPX24" s="194"/>
      <c r="OPY24" s="194"/>
      <c r="OPZ24" s="194"/>
      <c r="OQA24" s="194"/>
      <c r="OQB24" s="194"/>
      <c r="OQC24" s="194"/>
      <c r="OQD24" s="194"/>
      <c r="OQE24" s="194"/>
      <c r="OQF24" s="194"/>
      <c r="OQG24" s="194"/>
      <c r="OQH24" s="194"/>
      <c r="OQI24" s="194"/>
      <c r="OQJ24" s="194"/>
      <c r="OQK24" s="194"/>
      <c r="OQL24" s="194"/>
      <c r="OQM24" s="194"/>
      <c r="OQN24" s="194"/>
      <c r="OQO24" s="194"/>
      <c r="OQP24" s="194"/>
      <c r="OQQ24" s="194"/>
      <c r="OQR24" s="194"/>
      <c r="OQS24" s="194"/>
      <c r="OQT24" s="194"/>
      <c r="OQU24" s="194"/>
      <c r="OQV24" s="194"/>
      <c r="OQW24" s="194"/>
      <c r="OQX24" s="194"/>
      <c r="OQY24" s="194"/>
      <c r="OQZ24" s="194"/>
      <c r="ORA24" s="194"/>
      <c r="ORB24" s="194"/>
      <c r="ORC24" s="194"/>
      <c r="ORD24" s="194"/>
      <c r="ORE24" s="194"/>
      <c r="ORF24" s="194"/>
      <c r="ORG24" s="194"/>
      <c r="ORH24" s="194"/>
      <c r="ORI24" s="194"/>
      <c r="ORJ24" s="194"/>
      <c r="ORK24" s="194"/>
      <c r="ORL24" s="194"/>
      <c r="ORM24" s="194"/>
      <c r="ORN24" s="194"/>
      <c r="ORO24" s="194"/>
      <c r="ORP24" s="194"/>
      <c r="ORQ24" s="194"/>
      <c r="ORR24" s="194"/>
      <c r="ORS24" s="194"/>
      <c r="ORT24" s="194"/>
      <c r="ORU24" s="194"/>
      <c r="ORV24" s="194"/>
      <c r="ORW24" s="194"/>
      <c r="ORX24" s="194"/>
      <c r="ORY24" s="194"/>
      <c r="ORZ24" s="194"/>
      <c r="OSA24" s="194"/>
      <c r="OSB24" s="194"/>
      <c r="OSC24" s="194"/>
      <c r="OSD24" s="194"/>
      <c r="OSE24" s="194"/>
      <c r="OSF24" s="194"/>
      <c r="OSG24" s="194"/>
      <c r="OSH24" s="194"/>
      <c r="OSI24" s="194"/>
      <c r="OSJ24" s="194"/>
      <c r="OSK24" s="194"/>
      <c r="OSL24" s="194"/>
      <c r="OSM24" s="194"/>
      <c r="OSN24" s="194"/>
      <c r="OSO24" s="194"/>
      <c r="OSP24" s="194"/>
      <c r="OSQ24" s="194"/>
      <c r="OSR24" s="194"/>
      <c r="OSS24" s="194"/>
      <c r="OST24" s="194"/>
      <c r="OSU24" s="194"/>
      <c r="OSV24" s="194"/>
      <c r="OSW24" s="194"/>
      <c r="OSX24" s="194"/>
      <c r="OSY24" s="194"/>
      <c r="OSZ24" s="194"/>
      <c r="OTA24" s="194"/>
      <c r="OTB24" s="194"/>
      <c r="OTC24" s="194"/>
      <c r="OTD24" s="194"/>
      <c r="OTE24" s="194"/>
      <c r="OTF24" s="194"/>
      <c r="OTG24" s="194"/>
      <c r="OTH24" s="194"/>
      <c r="OTI24" s="194"/>
      <c r="OTJ24" s="194"/>
      <c r="OTK24" s="194"/>
      <c r="OTL24" s="194"/>
      <c r="OTM24" s="194"/>
      <c r="OTN24" s="194"/>
      <c r="OTO24" s="194"/>
      <c r="OTP24" s="194"/>
      <c r="OTQ24" s="194"/>
      <c r="OTR24" s="194"/>
      <c r="OTS24" s="194"/>
      <c r="OTT24" s="194"/>
      <c r="OTU24" s="194"/>
      <c r="OTV24" s="194"/>
      <c r="OTW24" s="194"/>
      <c r="OTX24" s="194"/>
      <c r="OTY24" s="194"/>
      <c r="OTZ24" s="194"/>
      <c r="OUA24" s="194"/>
      <c r="OUB24" s="194"/>
      <c r="OUC24" s="194"/>
      <c r="OUD24" s="194"/>
      <c r="OUE24" s="194"/>
      <c r="OUF24" s="194"/>
      <c r="OUG24" s="194"/>
      <c r="OUH24" s="194"/>
      <c r="OUI24" s="194"/>
      <c r="OUJ24" s="194"/>
      <c r="OUK24" s="194"/>
      <c r="OUL24" s="194"/>
      <c r="OUM24" s="194"/>
      <c r="OUN24" s="194"/>
      <c r="OUO24" s="194"/>
      <c r="OUP24" s="194"/>
      <c r="OUQ24" s="194"/>
      <c r="OUR24" s="194"/>
      <c r="OUS24" s="194"/>
      <c r="OUT24" s="194"/>
      <c r="OUU24" s="194"/>
      <c r="OUV24" s="194"/>
      <c r="OUW24" s="194"/>
      <c r="OUX24" s="194"/>
      <c r="OUY24" s="194"/>
      <c r="OUZ24" s="194"/>
      <c r="OVA24" s="194"/>
      <c r="OVB24" s="194"/>
      <c r="OVC24" s="194"/>
      <c r="OVD24" s="194"/>
      <c r="OVE24" s="194"/>
      <c r="OVF24" s="194"/>
      <c r="OVG24" s="194"/>
      <c r="OVH24" s="194"/>
      <c r="OVI24" s="194"/>
      <c r="OVJ24" s="194"/>
      <c r="OVK24" s="194"/>
      <c r="OVL24" s="194"/>
      <c r="OVM24" s="194"/>
      <c r="OVN24" s="194"/>
      <c r="OVO24" s="194"/>
      <c r="OVP24" s="194"/>
      <c r="OVQ24" s="194"/>
      <c r="OVR24" s="194"/>
      <c r="OVS24" s="194"/>
      <c r="OVT24" s="194"/>
      <c r="OVU24" s="194"/>
      <c r="OVV24" s="194"/>
      <c r="OVW24" s="194"/>
      <c r="OVX24" s="194"/>
      <c r="OVY24" s="194"/>
      <c r="OVZ24" s="194"/>
      <c r="OWA24" s="194"/>
      <c r="OWB24" s="194"/>
      <c r="OWC24" s="194"/>
      <c r="OWD24" s="194"/>
      <c r="OWE24" s="194"/>
      <c r="OWF24" s="194"/>
      <c r="OWG24" s="194"/>
      <c r="OWH24" s="194"/>
      <c r="OWI24" s="194"/>
      <c r="OWJ24" s="194"/>
      <c r="OWK24" s="194"/>
      <c r="OWL24" s="194"/>
      <c r="OWM24" s="194"/>
      <c r="OWN24" s="194"/>
      <c r="OWO24" s="194"/>
      <c r="OWP24" s="194"/>
      <c r="OWQ24" s="194"/>
      <c r="OWR24" s="194"/>
      <c r="OWS24" s="194"/>
      <c r="OWT24" s="194"/>
      <c r="OWU24" s="194"/>
      <c r="OWV24" s="194"/>
      <c r="OWW24" s="194"/>
      <c r="OWX24" s="194"/>
      <c r="OWY24" s="194"/>
      <c r="OWZ24" s="194"/>
      <c r="OXA24" s="194"/>
      <c r="OXB24" s="194"/>
      <c r="OXC24" s="194"/>
      <c r="OXD24" s="194"/>
      <c r="OXE24" s="194"/>
      <c r="OXF24" s="194"/>
      <c r="OXG24" s="194"/>
      <c r="OXH24" s="194"/>
      <c r="OXI24" s="194"/>
      <c r="OXJ24" s="194"/>
      <c r="OXK24" s="194"/>
      <c r="OXL24" s="194"/>
      <c r="OXM24" s="194"/>
      <c r="OXN24" s="194"/>
      <c r="OXO24" s="194"/>
      <c r="OXP24" s="194"/>
      <c r="OXQ24" s="194"/>
      <c r="OXR24" s="194"/>
      <c r="OXS24" s="194"/>
      <c r="OXT24" s="194"/>
      <c r="OXU24" s="194"/>
      <c r="OXV24" s="194"/>
      <c r="OXW24" s="194"/>
      <c r="OXX24" s="194"/>
      <c r="OXY24" s="194"/>
      <c r="OXZ24" s="194"/>
      <c r="OYA24" s="194"/>
      <c r="OYB24" s="194"/>
      <c r="OYC24" s="194"/>
      <c r="OYD24" s="194"/>
      <c r="OYE24" s="194"/>
      <c r="OYF24" s="194"/>
      <c r="OYG24" s="194"/>
      <c r="OYH24" s="194"/>
      <c r="OYI24" s="194"/>
      <c r="OYJ24" s="194"/>
      <c r="OYK24" s="194"/>
      <c r="OYL24" s="194"/>
      <c r="OYM24" s="194"/>
      <c r="OYN24" s="194"/>
      <c r="OYO24" s="194"/>
      <c r="OYP24" s="194"/>
      <c r="OYQ24" s="194"/>
      <c r="OYR24" s="194"/>
      <c r="OYS24" s="194"/>
      <c r="OYT24" s="194"/>
      <c r="OYU24" s="194"/>
      <c r="OYV24" s="194"/>
      <c r="OYW24" s="194"/>
      <c r="OYX24" s="194"/>
      <c r="OYY24" s="194"/>
      <c r="OYZ24" s="194"/>
      <c r="OZA24" s="194"/>
      <c r="OZB24" s="194"/>
      <c r="OZC24" s="194"/>
      <c r="OZD24" s="194"/>
      <c r="OZE24" s="194"/>
      <c r="OZF24" s="194"/>
      <c r="OZG24" s="194"/>
      <c r="OZH24" s="194"/>
      <c r="OZI24" s="194"/>
      <c r="OZJ24" s="194"/>
      <c r="OZK24" s="194"/>
      <c r="OZL24" s="194"/>
      <c r="OZM24" s="194"/>
      <c r="OZN24" s="194"/>
      <c r="OZO24" s="194"/>
      <c r="OZP24" s="194"/>
      <c r="OZQ24" s="194"/>
      <c r="OZR24" s="194"/>
      <c r="OZS24" s="194"/>
      <c r="OZT24" s="194"/>
      <c r="OZU24" s="194"/>
      <c r="OZV24" s="194"/>
      <c r="OZW24" s="194"/>
      <c r="OZX24" s="194"/>
      <c r="OZY24" s="194"/>
      <c r="OZZ24" s="194"/>
      <c r="PAA24" s="194"/>
      <c r="PAB24" s="194"/>
      <c r="PAC24" s="194"/>
      <c r="PAD24" s="194"/>
      <c r="PAE24" s="194"/>
      <c r="PAF24" s="194"/>
      <c r="PAG24" s="194"/>
      <c r="PAH24" s="194"/>
      <c r="PAI24" s="194"/>
      <c r="PAJ24" s="194"/>
      <c r="PAK24" s="194"/>
      <c r="PAL24" s="194"/>
      <c r="PAM24" s="194"/>
      <c r="PAN24" s="194"/>
      <c r="PAO24" s="194"/>
      <c r="PAP24" s="194"/>
      <c r="PAQ24" s="194"/>
      <c r="PAR24" s="194"/>
      <c r="PAS24" s="194"/>
      <c r="PAT24" s="194"/>
      <c r="PAU24" s="194"/>
      <c r="PAV24" s="194"/>
      <c r="PAW24" s="194"/>
      <c r="PAX24" s="194"/>
      <c r="PAY24" s="194"/>
      <c r="PAZ24" s="194"/>
      <c r="PBA24" s="194"/>
      <c r="PBB24" s="194"/>
      <c r="PBC24" s="194"/>
      <c r="PBD24" s="194"/>
      <c r="PBE24" s="194"/>
      <c r="PBF24" s="194"/>
      <c r="PBG24" s="194"/>
      <c r="PBH24" s="194"/>
      <c r="PBI24" s="194"/>
      <c r="PBJ24" s="194"/>
      <c r="PBK24" s="194"/>
      <c r="PBL24" s="194"/>
      <c r="PBM24" s="194"/>
      <c r="PBN24" s="194"/>
      <c r="PBO24" s="194"/>
      <c r="PBP24" s="194"/>
      <c r="PBQ24" s="194"/>
      <c r="PBR24" s="194"/>
      <c r="PBS24" s="194"/>
      <c r="PBT24" s="194"/>
      <c r="PBU24" s="194"/>
      <c r="PBV24" s="194"/>
      <c r="PBW24" s="194"/>
      <c r="PBX24" s="194"/>
      <c r="PBY24" s="194"/>
      <c r="PBZ24" s="194"/>
      <c r="PCA24" s="194"/>
      <c r="PCB24" s="194"/>
      <c r="PCC24" s="194"/>
      <c r="PCD24" s="194"/>
      <c r="PCE24" s="194"/>
      <c r="PCF24" s="194"/>
      <c r="PCG24" s="194"/>
      <c r="PCH24" s="194"/>
      <c r="PCI24" s="194"/>
      <c r="PCJ24" s="194"/>
      <c r="PCK24" s="194"/>
      <c r="PCL24" s="194"/>
      <c r="PCM24" s="194"/>
      <c r="PCN24" s="194"/>
      <c r="PCO24" s="194"/>
      <c r="PCP24" s="194"/>
      <c r="PCQ24" s="194"/>
      <c r="PCR24" s="194"/>
      <c r="PCS24" s="194"/>
      <c r="PCT24" s="194"/>
      <c r="PCU24" s="194"/>
      <c r="PCV24" s="194"/>
      <c r="PCW24" s="194"/>
      <c r="PCX24" s="194"/>
      <c r="PCY24" s="194"/>
      <c r="PCZ24" s="194"/>
      <c r="PDA24" s="194"/>
      <c r="PDB24" s="194"/>
      <c r="PDC24" s="194"/>
      <c r="PDD24" s="194"/>
      <c r="PDE24" s="194"/>
      <c r="PDF24" s="194"/>
      <c r="PDG24" s="194"/>
      <c r="PDH24" s="194"/>
      <c r="PDI24" s="194"/>
      <c r="PDJ24" s="194"/>
      <c r="PDK24" s="194"/>
      <c r="PDL24" s="194"/>
      <c r="PDM24" s="194"/>
      <c r="PDN24" s="194"/>
      <c r="PDO24" s="194"/>
      <c r="PDP24" s="194"/>
      <c r="PDQ24" s="194"/>
      <c r="PDR24" s="194"/>
      <c r="PDS24" s="194"/>
      <c r="PDT24" s="194"/>
      <c r="PDU24" s="194"/>
      <c r="PDV24" s="194"/>
      <c r="PDW24" s="194"/>
      <c r="PDX24" s="194"/>
      <c r="PDY24" s="194"/>
      <c r="PDZ24" s="194"/>
      <c r="PEA24" s="194"/>
      <c r="PEB24" s="194"/>
      <c r="PEC24" s="194"/>
      <c r="PED24" s="194"/>
      <c r="PEE24" s="194"/>
      <c r="PEF24" s="194"/>
      <c r="PEG24" s="194"/>
      <c r="PEH24" s="194"/>
      <c r="PEI24" s="194"/>
      <c r="PEJ24" s="194"/>
      <c r="PEK24" s="194"/>
      <c r="PEL24" s="194"/>
      <c r="PEM24" s="194"/>
      <c r="PEN24" s="194"/>
      <c r="PEO24" s="194"/>
      <c r="PEP24" s="194"/>
      <c r="PEQ24" s="194"/>
      <c r="PER24" s="194"/>
      <c r="PES24" s="194"/>
      <c r="PET24" s="194"/>
      <c r="PEU24" s="194"/>
      <c r="PEV24" s="194"/>
      <c r="PEW24" s="194"/>
      <c r="PEX24" s="194"/>
      <c r="PEY24" s="194"/>
      <c r="PEZ24" s="194"/>
      <c r="PFA24" s="194"/>
      <c r="PFB24" s="194"/>
      <c r="PFC24" s="194"/>
      <c r="PFD24" s="194"/>
      <c r="PFE24" s="194"/>
      <c r="PFF24" s="194"/>
      <c r="PFG24" s="194"/>
      <c r="PFH24" s="194"/>
      <c r="PFI24" s="194"/>
      <c r="PFJ24" s="194"/>
      <c r="PFK24" s="194"/>
      <c r="PFL24" s="194"/>
      <c r="PFM24" s="194"/>
      <c r="PFN24" s="194"/>
      <c r="PFO24" s="194"/>
      <c r="PFP24" s="194"/>
      <c r="PFQ24" s="194"/>
      <c r="PFR24" s="194"/>
      <c r="PFS24" s="194"/>
      <c r="PFT24" s="194"/>
      <c r="PFU24" s="194"/>
      <c r="PFV24" s="194"/>
      <c r="PFW24" s="194"/>
      <c r="PFX24" s="194"/>
      <c r="PFY24" s="194"/>
      <c r="PFZ24" s="194"/>
      <c r="PGA24" s="194"/>
      <c r="PGB24" s="194"/>
      <c r="PGC24" s="194"/>
      <c r="PGD24" s="194"/>
      <c r="PGE24" s="194"/>
      <c r="PGF24" s="194"/>
      <c r="PGG24" s="194"/>
      <c r="PGH24" s="194"/>
      <c r="PGI24" s="194"/>
      <c r="PGJ24" s="194"/>
      <c r="PGK24" s="194"/>
      <c r="PGL24" s="194"/>
      <c r="PGM24" s="194"/>
      <c r="PGN24" s="194"/>
      <c r="PGO24" s="194"/>
      <c r="PGP24" s="194"/>
      <c r="PGQ24" s="194"/>
      <c r="PGR24" s="194"/>
      <c r="PGS24" s="194"/>
      <c r="PGT24" s="194"/>
      <c r="PGU24" s="194"/>
      <c r="PGV24" s="194"/>
      <c r="PGW24" s="194"/>
      <c r="PGX24" s="194"/>
      <c r="PGY24" s="194"/>
      <c r="PGZ24" s="194"/>
      <c r="PHA24" s="194"/>
      <c r="PHB24" s="194"/>
      <c r="PHC24" s="194"/>
      <c r="PHD24" s="194"/>
      <c r="PHE24" s="194"/>
      <c r="PHF24" s="194"/>
      <c r="PHG24" s="194"/>
      <c r="PHH24" s="194"/>
      <c r="PHI24" s="194"/>
      <c r="PHJ24" s="194"/>
      <c r="PHK24" s="194"/>
      <c r="PHL24" s="194"/>
      <c r="PHM24" s="194"/>
      <c r="PHN24" s="194"/>
      <c r="PHO24" s="194"/>
      <c r="PHP24" s="194"/>
      <c r="PHQ24" s="194"/>
      <c r="PHR24" s="194"/>
      <c r="PHS24" s="194"/>
      <c r="PHT24" s="194"/>
      <c r="PHU24" s="194"/>
      <c r="PHV24" s="194"/>
      <c r="PHW24" s="194"/>
      <c r="PHX24" s="194"/>
      <c r="PHY24" s="194"/>
      <c r="PHZ24" s="194"/>
      <c r="PIA24" s="194"/>
      <c r="PIB24" s="194"/>
      <c r="PIC24" s="194"/>
      <c r="PID24" s="194"/>
      <c r="PIE24" s="194"/>
      <c r="PIF24" s="194"/>
      <c r="PIG24" s="194"/>
      <c r="PIH24" s="194"/>
      <c r="PII24" s="194"/>
      <c r="PIJ24" s="194"/>
      <c r="PIK24" s="194"/>
      <c r="PIL24" s="194"/>
      <c r="PIM24" s="194"/>
      <c r="PIN24" s="194"/>
      <c r="PIO24" s="194"/>
      <c r="PIP24" s="194"/>
      <c r="PIQ24" s="194"/>
      <c r="PIR24" s="194"/>
      <c r="PIS24" s="194"/>
      <c r="PIT24" s="194"/>
      <c r="PIU24" s="194"/>
      <c r="PIV24" s="194"/>
      <c r="PIW24" s="194"/>
      <c r="PIX24" s="194"/>
      <c r="PIY24" s="194"/>
      <c r="PIZ24" s="194"/>
      <c r="PJA24" s="194"/>
      <c r="PJB24" s="194"/>
      <c r="PJC24" s="194"/>
      <c r="PJD24" s="194"/>
      <c r="PJE24" s="194"/>
      <c r="PJF24" s="194"/>
      <c r="PJG24" s="194"/>
      <c r="PJH24" s="194"/>
      <c r="PJI24" s="194"/>
      <c r="PJJ24" s="194"/>
      <c r="PJK24" s="194"/>
      <c r="PJL24" s="194"/>
      <c r="PJM24" s="194"/>
      <c r="PJN24" s="194"/>
      <c r="PJO24" s="194"/>
      <c r="PJP24" s="194"/>
      <c r="PJQ24" s="194"/>
      <c r="PJR24" s="194"/>
      <c r="PJS24" s="194"/>
      <c r="PJT24" s="194"/>
      <c r="PJU24" s="194"/>
      <c r="PJV24" s="194"/>
      <c r="PJW24" s="194"/>
      <c r="PJX24" s="194"/>
      <c r="PJY24" s="194"/>
      <c r="PJZ24" s="194"/>
      <c r="PKA24" s="194"/>
      <c r="PKB24" s="194"/>
      <c r="PKC24" s="194"/>
      <c r="PKD24" s="194"/>
      <c r="PKE24" s="194"/>
      <c r="PKF24" s="194"/>
      <c r="PKG24" s="194"/>
      <c r="PKH24" s="194"/>
      <c r="PKI24" s="194"/>
      <c r="PKJ24" s="194"/>
      <c r="PKK24" s="194"/>
      <c r="PKL24" s="194"/>
      <c r="PKM24" s="194"/>
      <c r="PKN24" s="194"/>
      <c r="PKO24" s="194"/>
      <c r="PKP24" s="194"/>
      <c r="PKQ24" s="194"/>
      <c r="PKR24" s="194"/>
      <c r="PKS24" s="194"/>
      <c r="PKT24" s="194"/>
      <c r="PKU24" s="194"/>
      <c r="PKV24" s="194"/>
      <c r="PKW24" s="194"/>
      <c r="PKX24" s="194"/>
      <c r="PKY24" s="194"/>
      <c r="PKZ24" s="194"/>
      <c r="PLA24" s="194"/>
      <c r="PLB24" s="194"/>
      <c r="PLC24" s="194"/>
      <c r="PLD24" s="194"/>
      <c r="PLE24" s="194"/>
      <c r="PLF24" s="194"/>
      <c r="PLG24" s="194"/>
      <c r="PLH24" s="194"/>
      <c r="PLI24" s="194"/>
      <c r="PLJ24" s="194"/>
      <c r="PLK24" s="194"/>
      <c r="PLL24" s="194"/>
      <c r="PLM24" s="194"/>
      <c r="PLN24" s="194"/>
      <c r="PLO24" s="194"/>
      <c r="PLP24" s="194"/>
      <c r="PLQ24" s="194"/>
      <c r="PLR24" s="194"/>
      <c r="PLS24" s="194"/>
      <c r="PLT24" s="194"/>
      <c r="PLU24" s="194"/>
      <c r="PLV24" s="194"/>
      <c r="PLW24" s="194"/>
      <c r="PLX24" s="194"/>
      <c r="PLY24" s="194"/>
      <c r="PLZ24" s="194"/>
      <c r="PMA24" s="194"/>
      <c r="PMB24" s="194"/>
      <c r="PMC24" s="194"/>
      <c r="PMD24" s="194"/>
      <c r="PME24" s="194"/>
      <c r="PMF24" s="194"/>
      <c r="PMG24" s="194"/>
      <c r="PMH24" s="194"/>
      <c r="PMI24" s="194"/>
      <c r="PMJ24" s="194"/>
      <c r="PMK24" s="194"/>
      <c r="PML24" s="194"/>
      <c r="PMM24" s="194"/>
      <c r="PMN24" s="194"/>
      <c r="PMO24" s="194"/>
      <c r="PMP24" s="194"/>
      <c r="PMQ24" s="194"/>
      <c r="PMR24" s="194"/>
      <c r="PMS24" s="194"/>
      <c r="PMT24" s="194"/>
      <c r="PMU24" s="194"/>
      <c r="PMV24" s="194"/>
      <c r="PMW24" s="194"/>
      <c r="PMX24" s="194"/>
      <c r="PMY24" s="194"/>
      <c r="PMZ24" s="194"/>
      <c r="PNA24" s="194"/>
      <c r="PNB24" s="194"/>
      <c r="PNC24" s="194"/>
      <c r="PND24" s="194"/>
      <c r="PNE24" s="194"/>
      <c r="PNF24" s="194"/>
      <c r="PNG24" s="194"/>
      <c r="PNH24" s="194"/>
      <c r="PNI24" s="194"/>
      <c r="PNJ24" s="194"/>
      <c r="PNK24" s="194"/>
      <c r="PNL24" s="194"/>
      <c r="PNM24" s="194"/>
      <c r="PNN24" s="194"/>
      <c r="PNO24" s="194"/>
      <c r="PNP24" s="194"/>
      <c r="PNQ24" s="194"/>
      <c r="PNR24" s="194"/>
      <c r="PNS24" s="194"/>
      <c r="PNT24" s="194"/>
      <c r="PNU24" s="194"/>
      <c r="PNV24" s="194"/>
      <c r="PNW24" s="194"/>
      <c r="PNX24" s="194"/>
      <c r="PNY24" s="194"/>
      <c r="PNZ24" s="194"/>
      <c r="POA24" s="194"/>
      <c r="POB24" s="194"/>
      <c r="POC24" s="194"/>
      <c r="POD24" s="194"/>
      <c r="POE24" s="194"/>
      <c r="POF24" s="194"/>
      <c r="POG24" s="194"/>
      <c r="POH24" s="194"/>
      <c r="POI24" s="194"/>
      <c r="POJ24" s="194"/>
      <c r="POK24" s="194"/>
      <c r="POL24" s="194"/>
      <c r="POM24" s="194"/>
      <c r="PON24" s="194"/>
      <c r="POO24" s="194"/>
      <c r="POP24" s="194"/>
      <c r="POQ24" s="194"/>
      <c r="POR24" s="194"/>
      <c r="POS24" s="194"/>
      <c r="POT24" s="194"/>
      <c r="POU24" s="194"/>
      <c r="POV24" s="194"/>
      <c r="POW24" s="194"/>
      <c r="POX24" s="194"/>
      <c r="POY24" s="194"/>
      <c r="POZ24" s="194"/>
      <c r="PPA24" s="194"/>
      <c r="PPB24" s="194"/>
      <c r="PPC24" s="194"/>
      <c r="PPD24" s="194"/>
      <c r="PPE24" s="194"/>
      <c r="PPF24" s="194"/>
      <c r="PPG24" s="194"/>
      <c r="PPH24" s="194"/>
      <c r="PPI24" s="194"/>
      <c r="PPJ24" s="194"/>
      <c r="PPK24" s="194"/>
      <c r="PPL24" s="194"/>
      <c r="PPM24" s="194"/>
      <c r="PPN24" s="194"/>
      <c r="PPO24" s="194"/>
      <c r="PPP24" s="194"/>
      <c r="PPQ24" s="194"/>
      <c r="PPR24" s="194"/>
      <c r="PPS24" s="194"/>
      <c r="PPT24" s="194"/>
      <c r="PPU24" s="194"/>
      <c r="PPV24" s="194"/>
      <c r="PPW24" s="194"/>
      <c r="PPX24" s="194"/>
      <c r="PPY24" s="194"/>
      <c r="PPZ24" s="194"/>
      <c r="PQA24" s="194"/>
      <c r="PQB24" s="194"/>
      <c r="PQC24" s="194"/>
      <c r="PQD24" s="194"/>
      <c r="PQE24" s="194"/>
      <c r="PQF24" s="194"/>
      <c r="PQG24" s="194"/>
      <c r="PQH24" s="194"/>
      <c r="PQI24" s="194"/>
      <c r="PQJ24" s="194"/>
      <c r="PQK24" s="194"/>
      <c r="PQL24" s="194"/>
      <c r="PQM24" s="194"/>
      <c r="PQN24" s="194"/>
      <c r="PQO24" s="194"/>
      <c r="PQP24" s="194"/>
      <c r="PQQ24" s="194"/>
      <c r="PQR24" s="194"/>
      <c r="PQS24" s="194"/>
      <c r="PQT24" s="194"/>
      <c r="PQU24" s="194"/>
      <c r="PQV24" s="194"/>
      <c r="PQW24" s="194"/>
      <c r="PQX24" s="194"/>
      <c r="PQY24" s="194"/>
      <c r="PQZ24" s="194"/>
      <c r="PRA24" s="194"/>
      <c r="PRB24" s="194"/>
      <c r="PRC24" s="194"/>
      <c r="PRD24" s="194"/>
      <c r="PRE24" s="194"/>
      <c r="PRF24" s="194"/>
      <c r="PRG24" s="194"/>
      <c r="PRH24" s="194"/>
      <c r="PRI24" s="194"/>
      <c r="PRJ24" s="194"/>
      <c r="PRK24" s="194"/>
      <c r="PRL24" s="194"/>
      <c r="PRM24" s="194"/>
      <c r="PRN24" s="194"/>
      <c r="PRO24" s="194"/>
      <c r="PRP24" s="194"/>
      <c r="PRQ24" s="194"/>
      <c r="PRR24" s="194"/>
      <c r="PRS24" s="194"/>
      <c r="PRT24" s="194"/>
      <c r="PRU24" s="194"/>
      <c r="PRV24" s="194"/>
      <c r="PRW24" s="194"/>
      <c r="PRX24" s="194"/>
      <c r="PRY24" s="194"/>
      <c r="PRZ24" s="194"/>
      <c r="PSA24" s="194"/>
      <c r="PSB24" s="194"/>
      <c r="PSC24" s="194"/>
      <c r="PSD24" s="194"/>
      <c r="PSE24" s="194"/>
      <c r="PSF24" s="194"/>
      <c r="PSG24" s="194"/>
      <c r="PSH24" s="194"/>
      <c r="PSI24" s="194"/>
      <c r="PSJ24" s="194"/>
      <c r="PSK24" s="194"/>
      <c r="PSL24" s="194"/>
      <c r="PSM24" s="194"/>
      <c r="PSN24" s="194"/>
      <c r="PSO24" s="194"/>
      <c r="PSP24" s="194"/>
      <c r="PSQ24" s="194"/>
      <c r="PSR24" s="194"/>
      <c r="PSS24" s="194"/>
      <c r="PST24" s="194"/>
      <c r="PSU24" s="194"/>
      <c r="PSV24" s="194"/>
      <c r="PSW24" s="194"/>
      <c r="PSX24" s="194"/>
      <c r="PSY24" s="194"/>
      <c r="PSZ24" s="194"/>
      <c r="PTA24" s="194"/>
      <c r="PTB24" s="194"/>
      <c r="PTC24" s="194"/>
      <c r="PTD24" s="194"/>
      <c r="PTE24" s="194"/>
      <c r="PTF24" s="194"/>
      <c r="PTG24" s="194"/>
      <c r="PTH24" s="194"/>
      <c r="PTI24" s="194"/>
      <c r="PTJ24" s="194"/>
      <c r="PTK24" s="194"/>
      <c r="PTL24" s="194"/>
      <c r="PTM24" s="194"/>
      <c r="PTN24" s="194"/>
      <c r="PTO24" s="194"/>
      <c r="PTP24" s="194"/>
      <c r="PTQ24" s="194"/>
      <c r="PTR24" s="194"/>
      <c r="PTS24" s="194"/>
      <c r="PTT24" s="194"/>
      <c r="PTU24" s="194"/>
      <c r="PTV24" s="194"/>
      <c r="PTW24" s="194"/>
      <c r="PTX24" s="194"/>
      <c r="PTY24" s="194"/>
      <c r="PTZ24" s="194"/>
      <c r="PUA24" s="194"/>
      <c r="PUB24" s="194"/>
      <c r="PUC24" s="194"/>
      <c r="PUD24" s="194"/>
      <c r="PUE24" s="194"/>
      <c r="PUF24" s="194"/>
      <c r="PUG24" s="194"/>
      <c r="PUH24" s="194"/>
      <c r="PUI24" s="194"/>
      <c r="PUJ24" s="194"/>
      <c r="PUK24" s="194"/>
      <c r="PUL24" s="194"/>
      <c r="PUM24" s="194"/>
      <c r="PUN24" s="194"/>
      <c r="PUO24" s="194"/>
      <c r="PUP24" s="194"/>
      <c r="PUQ24" s="194"/>
      <c r="PUR24" s="194"/>
      <c r="PUS24" s="194"/>
      <c r="PUT24" s="194"/>
      <c r="PUU24" s="194"/>
      <c r="PUV24" s="194"/>
      <c r="PUW24" s="194"/>
      <c r="PUX24" s="194"/>
      <c r="PUY24" s="194"/>
      <c r="PUZ24" s="194"/>
      <c r="PVA24" s="194"/>
      <c r="PVB24" s="194"/>
      <c r="PVC24" s="194"/>
      <c r="PVD24" s="194"/>
      <c r="PVE24" s="194"/>
      <c r="PVF24" s="194"/>
      <c r="PVG24" s="194"/>
      <c r="PVH24" s="194"/>
      <c r="PVI24" s="194"/>
      <c r="PVJ24" s="194"/>
      <c r="PVK24" s="194"/>
      <c r="PVL24" s="194"/>
      <c r="PVM24" s="194"/>
      <c r="PVN24" s="194"/>
      <c r="PVO24" s="194"/>
      <c r="PVP24" s="194"/>
      <c r="PVQ24" s="194"/>
      <c r="PVR24" s="194"/>
      <c r="PVS24" s="194"/>
      <c r="PVT24" s="194"/>
      <c r="PVU24" s="194"/>
      <c r="PVV24" s="194"/>
      <c r="PVW24" s="194"/>
      <c r="PVX24" s="194"/>
      <c r="PVY24" s="194"/>
      <c r="PVZ24" s="194"/>
      <c r="PWA24" s="194"/>
      <c r="PWB24" s="194"/>
      <c r="PWC24" s="194"/>
      <c r="PWD24" s="194"/>
      <c r="PWE24" s="194"/>
      <c r="PWF24" s="194"/>
      <c r="PWG24" s="194"/>
      <c r="PWH24" s="194"/>
      <c r="PWI24" s="194"/>
      <c r="PWJ24" s="194"/>
      <c r="PWK24" s="194"/>
      <c r="PWL24" s="194"/>
      <c r="PWM24" s="194"/>
      <c r="PWN24" s="194"/>
      <c r="PWO24" s="194"/>
      <c r="PWP24" s="194"/>
      <c r="PWQ24" s="194"/>
      <c r="PWR24" s="194"/>
      <c r="PWS24" s="194"/>
      <c r="PWT24" s="194"/>
      <c r="PWU24" s="194"/>
      <c r="PWV24" s="194"/>
      <c r="PWW24" s="194"/>
      <c r="PWX24" s="194"/>
      <c r="PWY24" s="194"/>
      <c r="PWZ24" s="194"/>
      <c r="PXA24" s="194"/>
      <c r="PXB24" s="194"/>
      <c r="PXC24" s="194"/>
      <c r="PXD24" s="194"/>
      <c r="PXE24" s="194"/>
      <c r="PXF24" s="194"/>
      <c r="PXG24" s="194"/>
      <c r="PXH24" s="194"/>
      <c r="PXI24" s="194"/>
      <c r="PXJ24" s="194"/>
      <c r="PXK24" s="194"/>
      <c r="PXL24" s="194"/>
      <c r="PXM24" s="194"/>
      <c r="PXN24" s="194"/>
      <c r="PXO24" s="194"/>
      <c r="PXP24" s="194"/>
      <c r="PXQ24" s="194"/>
      <c r="PXR24" s="194"/>
      <c r="PXS24" s="194"/>
      <c r="PXT24" s="194"/>
      <c r="PXU24" s="194"/>
      <c r="PXV24" s="194"/>
      <c r="PXW24" s="194"/>
      <c r="PXX24" s="194"/>
      <c r="PXY24" s="194"/>
      <c r="PXZ24" s="194"/>
      <c r="PYA24" s="194"/>
      <c r="PYB24" s="194"/>
      <c r="PYC24" s="194"/>
      <c r="PYD24" s="194"/>
      <c r="PYE24" s="194"/>
      <c r="PYF24" s="194"/>
      <c r="PYG24" s="194"/>
      <c r="PYH24" s="194"/>
      <c r="PYI24" s="194"/>
      <c r="PYJ24" s="194"/>
      <c r="PYK24" s="194"/>
      <c r="PYL24" s="194"/>
      <c r="PYM24" s="194"/>
      <c r="PYN24" s="194"/>
      <c r="PYO24" s="194"/>
      <c r="PYP24" s="194"/>
      <c r="PYQ24" s="194"/>
      <c r="PYR24" s="194"/>
      <c r="PYS24" s="194"/>
      <c r="PYT24" s="194"/>
      <c r="PYU24" s="194"/>
      <c r="PYV24" s="194"/>
      <c r="PYW24" s="194"/>
      <c r="PYX24" s="194"/>
      <c r="PYY24" s="194"/>
      <c r="PYZ24" s="194"/>
      <c r="PZA24" s="194"/>
      <c r="PZB24" s="194"/>
      <c r="PZC24" s="194"/>
      <c r="PZD24" s="194"/>
      <c r="PZE24" s="194"/>
      <c r="PZF24" s="194"/>
      <c r="PZG24" s="194"/>
      <c r="PZH24" s="194"/>
      <c r="PZI24" s="194"/>
      <c r="PZJ24" s="194"/>
      <c r="PZK24" s="194"/>
      <c r="PZL24" s="194"/>
      <c r="PZM24" s="194"/>
      <c r="PZN24" s="194"/>
      <c r="PZO24" s="194"/>
      <c r="PZP24" s="194"/>
      <c r="PZQ24" s="194"/>
      <c r="PZR24" s="194"/>
      <c r="PZS24" s="194"/>
      <c r="PZT24" s="194"/>
      <c r="PZU24" s="194"/>
      <c r="PZV24" s="194"/>
      <c r="PZW24" s="194"/>
      <c r="PZX24" s="194"/>
      <c r="PZY24" s="194"/>
      <c r="PZZ24" s="194"/>
      <c r="QAA24" s="194"/>
      <c r="QAB24" s="194"/>
      <c r="QAC24" s="194"/>
      <c r="QAD24" s="194"/>
      <c r="QAE24" s="194"/>
      <c r="QAF24" s="194"/>
      <c r="QAG24" s="194"/>
      <c r="QAH24" s="194"/>
      <c r="QAI24" s="194"/>
      <c r="QAJ24" s="194"/>
      <c r="QAK24" s="194"/>
      <c r="QAL24" s="194"/>
      <c r="QAM24" s="194"/>
      <c r="QAN24" s="194"/>
      <c r="QAO24" s="194"/>
      <c r="QAP24" s="194"/>
      <c r="QAQ24" s="194"/>
      <c r="QAR24" s="194"/>
      <c r="QAS24" s="194"/>
      <c r="QAT24" s="194"/>
      <c r="QAU24" s="194"/>
      <c r="QAV24" s="194"/>
      <c r="QAW24" s="194"/>
      <c r="QAX24" s="194"/>
      <c r="QAY24" s="194"/>
      <c r="QAZ24" s="194"/>
      <c r="QBA24" s="194"/>
      <c r="QBB24" s="194"/>
      <c r="QBC24" s="194"/>
      <c r="QBD24" s="194"/>
      <c r="QBE24" s="194"/>
      <c r="QBF24" s="194"/>
      <c r="QBG24" s="194"/>
      <c r="QBH24" s="194"/>
      <c r="QBI24" s="194"/>
      <c r="QBJ24" s="194"/>
      <c r="QBK24" s="194"/>
      <c r="QBL24" s="194"/>
      <c r="QBM24" s="194"/>
      <c r="QBN24" s="194"/>
      <c r="QBO24" s="194"/>
      <c r="QBP24" s="194"/>
      <c r="QBQ24" s="194"/>
      <c r="QBR24" s="194"/>
      <c r="QBS24" s="194"/>
      <c r="QBT24" s="194"/>
      <c r="QBU24" s="194"/>
      <c r="QBV24" s="194"/>
      <c r="QBW24" s="194"/>
      <c r="QBX24" s="194"/>
      <c r="QBY24" s="194"/>
      <c r="QBZ24" s="194"/>
      <c r="QCA24" s="194"/>
      <c r="QCB24" s="194"/>
      <c r="QCC24" s="194"/>
      <c r="QCD24" s="194"/>
      <c r="QCE24" s="194"/>
      <c r="QCF24" s="194"/>
      <c r="QCG24" s="194"/>
      <c r="QCH24" s="194"/>
      <c r="QCI24" s="194"/>
      <c r="QCJ24" s="194"/>
      <c r="QCK24" s="194"/>
      <c r="QCL24" s="194"/>
      <c r="QCM24" s="194"/>
      <c r="QCN24" s="194"/>
      <c r="QCO24" s="194"/>
      <c r="QCP24" s="194"/>
      <c r="QCQ24" s="194"/>
      <c r="QCR24" s="194"/>
      <c r="QCS24" s="194"/>
      <c r="QCT24" s="194"/>
      <c r="QCU24" s="194"/>
      <c r="QCV24" s="194"/>
      <c r="QCW24" s="194"/>
      <c r="QCX24" s="194"/>
      <c r="QCY24" s="194"/>
      <c r="QCZ24" s="194"/>
      <c r="QDA24" s="194"/>
      <c r="QDB24" s="194"/>
      <c r="QDC24" s="194"/>
      <c r="QDD24" s="194"/>
      <c r="QDE24" s="194"/>
      <c r="QDF24" s="194"/>
      <c r="QDG24" s="194"/>
      <c r="QDH24" s="194"/>
      <c r="QDI24" s="194"/>
      <c r="QDJ24" s="194"/>
      <c r="QDK24" s="194"/>
      <c r="QDL24" s="194"/>
      <c r="QDM24" s="194"/>
      <c r="QDN24" s="194"/>
      <c r="QDO24" s="194"/>
      <c r="QDP24" s="194"/>
      <c r="QDQ24" s="194"/>
      <c r="QDR24" s="194"/>
      <c r="QDS24" s="194"/>
      <c r="QDT24" s="194"/>
      <c r="QDU24" s="194"/>
      <c r="QDV24" s="194"/>
      <c r="QDW24" s="194"/>
      <c r="QDX24" s="194"/>
      <c r="QDY24" s="194"/>
      <c r="QDZ24" s="194"/>
      <c r="QEA24" s="194"/>
      <c r="QEB24" s="194"/>
      <c r="QEC24" s="194"/>
      <c r="QED24" s="194"/>
      <c r="QEE24" s="194"/>
      <c r="QEF24" s="194"/>
      <c r="QEG24" s="194"/>
      <c r="QEH24" s="194"/>
      <c r="QEI24" s="194"/>
      <c r="QEJ24" s="194"/>
      <c r="QEK24" s="194"/>
      <c r="QEL24" s="194"/>
      <c r="QEM24" s="194"/>
      <c r="QEN24" s="194"/>
      <c r="QEO24" s="194"/>
      <c r="QEP24" s="194"/>
      <c r="QEQ24" s="194"/>
      <c r="QER24" s="194"/>
      <c r="QES24" s="194"/>
      <c r="QET24" s="194"/>
      <c r="QEU24" s="194"/>
      <c r="QEV24" s="194"/>
      <c r="QEW24" s="194"/>
      <c r="QEX24" s="194"/>
      <c r="QEY24" s="194"/>
      <c r="QEZ24" s="194"/>
      <c r="QFA24" s="194"/>
      <c r="QFB24" s="194"/>
      <c r="QFC24" s="194"/>
      <c r="QFD24" s="194"/>
      <c r="QFE24" s="194"/>
      <c r="QFF24" s="194"/>
      <c r="QFG24" s="194"/>
      <c r="QFH24" s="194"/>
      <c r="QFI24" s="194"/>
      <c r="QFJ24" s="194"/>
      <c r="QFK24" s="194"/>
      <c r="QFL24" s="194"/>
      <c r="QFM24" s="194"/>
      <c r="QFN24" s="194"/>
      <c r="QFO24" s="194"/>
      <c r="QFP24" s="194"/>
      <c r="QFQ24" s="194"/>
      <c r="QFR24" s="194"/>
      <c r="QFS24" s="194"/>
      <c r="QFT24" s="194"/>
      <c r="QFU24" s="194"/>
      <c r="QFV24" s="194"/>
      <c r="QFW24" s="194"/>
      <c r="QFX24" s="194"/>
      <c r="QFY24" s="194"/>
      <c r="QFZ24" s="194"/>
      <c r="QGA24" s="194"/>
      <c r="QGB24" s="194"/>
      <c r="QGC24" s="194"/>
      <c r="QGD24" s="194"/>
      <c r="QGE24" s="194"/>
      <c r="QGF24" s="194"/>
      <c r="QGG24" s="194"/>
      <c r="QGH24" s="194"/>
      <c r="QGI24" s="194"/>
      <c r="QGJ24" s="194"/>
      <c r="QGK24" s="194"/>
      <c r="QGL24" s="194"/>
      <c r="QGM24" s="194"/>
      <c r="QGN24" s="194"/>
      <c r="QGO24" s="194"/>
      <c r="QGP24" s="194"/>
      <c r="QGQ24" s="194"/>
      <c r="QGR24" s="194"/>
      <c r="QGS24" s="194"/>
      <c r="QGT24" s="194"/>
      <c r="QGU24" s="194"/>
      <c r="QGV24" s="194"/>
      <c r="QGW24" s="194"/>
      <c r="QGX24" s="194"/>
      <c r="QGY24" s="194"/>
      <c r="QGZ24" s="194"/>
      <c r="QHA24" s="194"/>
      <c r="QHB24" s="194"/>
      <c r="QHC24" s="194"/>
      <c r="QHD24" s="194"/>
      <c r="QHE24" s="194"/>
      <c r="QHF24" s="194"/>
      <c r="QHG24" s="194"/>
      <c r="QHH24" s="194"/>
      <c r="QHI24" s="194"/>
      <c r="QHJ24" s="194"/>
      <c r="QHK24" s="194"/>
      <c r="QHL24" s="194"/>
      <c r="QHM24" s="194"/>
      <c r="QHN24" s="194"/>
      <c r="QHO24" s="194"/>
      <c r="QHP24" s="194"/>
      <c r="QHQ24" s="194"/>
      <c r="QHR24" s="194"/>
      <c r="QHS24" s="194"/>
      <c r="QHT24" s="194"/>
      <c r="QHU24" s="194"/>
      <c r="QHV24" s="194"/>
      <c r="QHW24" s="194"/>
      <c r="QHX24" s="194"/>
      <c r="QHY24" s="194"/>
      <c r="QHZ24" s="194"/>
      <c r="QIA24" s="194"/>
      <c r="QIB24" s="194"/>
      <c r="QIC24" s="194"/>
      <c r="QID24" s="194"/>
      <c r="QIE24" s="194"/>
      <c r="QIF24" s="194"/>
      <c r="QIG24" s="194"/>
      <c r="QIH24" s="194"/>
      <c r="QII24" s="194"/>
      <c r="QIJ24" s="194"/>
      <c r="QIK24" s="194"/>
      <c r="QIL24" s="194"/>
      <c r="QIM24" s="194"/>
      <c r="QIN24" s="194"/>
      <c r="QIO24" s="194"/>
      <c r="QIP24" s="194"/>
      <c r="QIQ24" s="194"/>
      <c r="QIR24" s="194"/>
      <c r="QIS24" s="194"/>
      <c r="QIT24" s="194"/>
      <c r="QIU24" s="194"/>
      <c r="QIV24" s="194"/>
      <c r="QIW24" s="194"/>
      <c r="QIX24" s="194"/>
      <c r="QIY24" s="194"/>
      <c r="QIZ24" s="194"/>
      <c r="QJA24" s="194"/>
      <c r="QJB24" s="194"/>
      <c r="QJC24" s="194"/>
      <c r="QJD24" s="194"/>
      <c r="QJE24" s="194"/>
      <c r="QJF24" s="194"/>
      <c r="QJG24" s="194"/>
      <c r="QJH24" s="194"/>
      <c r="QJI24" s="194"/>
      <c r="QJJ24" s="194"/>
      <c r="QJK24" s="194"/>
      <c r="QJL24" s="194"/>
      <c r="QJM24" s="194"/>
      <c r="QJN24" s="194"/>
      <c r="QJO24" s="194"/>
      <c r="QJP24" s="194"/>
      <c r="QJQ24" s="194"/>
      <c r="QJR24" s="194"/>
      <c r="QJS24" s="194"/>
      <c r="QJT24" s="194"/>
      <c r="QJU24" s="194"/>
      <c r="QJV24" s="194"/>
      <c r="QJW24" s="194"/>
      <c r="QJX24" s="194"/>
      <c r="QJY24" s="194"/>
      <c r="QJZ24" s="194"/>
      <c r="QKA24" s="194"/>
      <c r="QKB24" s="194"/>
      <c r="QKC24" s="194"/>
      <c r="QKD24" s="194"/>
      <c r="QKE24" s="194"/>
      <c r="QKF24" s="194"/>
      <c r="QKG24" s="194"/>
      <c r="QKH24" s="194"/>
      <c r="QKI24" s="194"/>
      <c r="QKJ24" s="194"/>
      <c r="QKK24" s="194"/>
      <c r="QKL24" s="194"/>
      <c r="QKM24" s="194"/>
      <c r="QKN24" s="194"/>
      <c r="QKO24" s="194"/>
      <c r="QKP24" s="194"/>
      <c r="QKQ24" s="194"/>
      <c r="QKR24" s="194"/>
      <c r="QKS24" s="194"/>
      <c r="QKT24" s="194"/>
      <c r="QKU24" s="194"/>
      <c r="QKV24" s="194"/>
      <c r="QKW24" s="194"/>
      <c r="QKX24" s="194"/>
      <c r="QKY24" s="194"/>
      <c r="QKZ24" s="194"/>
      <c r="QLA24" s="194"/>
      <c r="QLB24" s="194"/>
      <c r="QLC24" s="194"/>
      <c r="QLD24" s="194"/>
      <c r="QLE24" s="194"/>
      <c r="QLF24" s="194"/>
      <c r="QLG24" s="194"/>
      <c r="QLH24" s="194"/>
      <c r="QLI24" s="194"/>
      <c r="QLJ24" s="194"/>
      <c r="QLK24" s="194"/>
      <c r="QLL24" s="194"/>
      <c r="QLM24" s="194"/>
      <c r="QLN24" s="194"/>
      <c r="QLO24" s="194"/>
      <c r="QLP24" s="194"/>
      <c r="QLQ24" s="194"/>
      <c r="QLR24" s="194"/>
      <c r="QLS24" s="194"/>
      <c r="QLT24" s="194"/>
      <c r="QLU24" s="194"/>
      <c r="QLV24" s="194"/>
      <c r="QLW24" s="194"/>
      <c r="QLX24" s="194"/>
      <c r="QLY24" s="194"/>
      <c r="QLZ24" s="194"/>
      <c r="QMA24" s="194"/>
      <c r="QMB24" s="194"/>
      <c r="QMC24" s="194"/>
      <c r="QMD24" s="194"/>
      <c r="QME24" s="194"/>
      <c r="QMF24" s="194"/>
      <c r="QMG24" s="194"/>
      <c r="QMH24" s="194"/>
      <c r="QMI24" s="194"/>
      <c r="QMJ24" s="194"/>
      <c r="QMK24" s="194"/>
      <c r="QML24" s="194"/>
      <c r="QMM24" s="194"/>
      <c r="QMN24" s="194"/>
      <c r="QMO24" s="194"/>
      <c r="QMP24" s="194"/>
      <c r="QMQ24" s="194"/>
      <c r="QMR24" s="194"/>
      <c r="QMS24" s="194"/>
      <c r="QMT24" s="194"/>
      <c r="QMU24" s="194"/>
      <c r="QMV24" s="194"/>
      <c r="QMW24" s="194"/>
      <c r="QMX24" s="194"/>
      <c r="QMY24" s="194"/>
      <c r="QMZ24" s="194"/>
      <c r="QNA24" s="194"/>
      <c r="QNB24" s="194"/>
      <c r="QNC24" s="194"/>
      <c r="QND24" s="194"/>
      <c r="QNE24" s="194"/>
      <c r="QNF24" s="194"/>
      <c r="QNG24" s="194"/>
      <c r="QNH24" s="194"/>
      <c r="QNI24" s="194"/>
      <c r="QNJ24" s="194"/>
      <c r="QNK24" s="194"/>
      <c r="QNL24" s="194"/>
      <c r="QNM24" s="194"/>
      <c r="QNN24" s="194"/>
      <c r="QNO24" s="194"/>
      <c r="QNP24" s="194"/>
      <c r="QNQ24" s="194"/>
      <c r="QNR24" s="194"/>
      <c r="QNS24" s="194"/>
      <c r="QNT24" s="194"/>
      <c r="QNU24" s="194"/>
      <c r="QNV24" s="194"/>
      <c r="QNW24" s="194"/>
      <c r="QNX24" s="194"/>
      <c r="QNY24" s="194"/>
      <c r="QNZ24" s="194"/>
      <c r="QOA24" s="194"/>
      <c r="QOB24" s="194"/>
      <c r="QOC24" s="194"/>
      <c r="QOD24" s="194"/>
      <c r="QOE24" s="194"/>
      <c r="QOF24" s="194"/>
      <c r="QOG24" s="194"/>
      <c r="QOH24" s="194"/>
      <c r="QOI24" s="194"/>
      <c r="QOJ24" s="194"/>
      <c r="QOK24" s="194"/>
      <c r="QOL24" s="194"/>
      <c r="QOM24" s="194"/>
      <c r="QON24" s="194"/>
      <c r="QOO24" s="194"/>
      <c r="QOP24" s="194"/>
      <c r="QOQ24" s="194"/>
      <c r="QOR24" s="194"/>
      <c r="QOS24" s="194"/>
      <c r="QOT24" s="194"/>
      <c r="QOU24" s="194"/>
      <c r="QOV24" s="194"/>
      <c r="QOW24" s="194"/>
      <c r="QOX24" s="194"/>
      <c r="QOY24" s="194"/>
      <c r="QOZ24" s="194"/>
      <c r="QPA24" s="194"/>
      <c r="QPB24" s="194"/>
      <c r="QPC24" s="194"/>
      <c r="QPD24" s="194"/>
      <c r="QPE24" s="194"/>
      <c r="QPF24" s="194"/>
      <c r="QPG24" s="194"/>
      <c r="QPH24" s="194"/>
      <c r="QPI24" s="194"/>
      <c r="QPJ24" s="194"/>
      <c r="QPK24" s="194"/>
      <c r="QPL24" s="194"/>
      <c r="QPM24" s="194"/>
      <c r="QPN24" s="194"/>
      <c r="QPO24" s="194"/>
      <c r="QPP24" s="194"/>
      <c r="QPQ24" s="194"/>
      <c r="QPR24" s="194"/>
      <c r="QPS24" s="194"/>
      <c r="QPT24" s="194"/>
      <c r="QPU24" s="194"/>
      <c r="QPV24" s="194"/>
      <c r="QPW24" s="194"/>
      <c r="QPX24" s="194"/>
      <c r="QPY24" s="194"/>
      <c r="QPZ24" s="194"/>
      <c r="QQA24" s="194"/>
      <c r="QQB24" s="194"/>
      <c r="QQC24" s="194"/>
      <c r="QQD24" s="194"/>
      <c r="QQE24" s="194"/>
      <c r="QQF24" s="194"/>
      <c r="QQG24" s="194"/>
      <c r="QQH24" s="194"/>
      <c r="QQI24" s="194"/>
      <c r="QQJ24" s="194"/>
      <c r="QQK24" s="194"/>
      <c r="QQL24" s="194"/>
      <c r="QQM24" s="194"/>
      <c r="QQN24" s="194"/>
      <c r="QQO24" s="194"/>
      <c r="QQP24" s="194"/>
      <c r="QQQ24" s="194"/>
      <c r="QQR24" s="194"/>
      <c r="QQS24" s="194"/>
      <c r="QQT24" s="194"/>
      <c r="QQU24" s="194"/>
      <c r="QQV24" s="194"/>
      <c r="QQW24" s="194"/>
      <c r="QQX24" s="194"/>
      <c r="QQY24" s="194"/>
      <c r="QQZ24" s="194"/>
      <c r="QRA24" s="194"/>
      <c r="QRB24" s="194"/>
      <c r="QRC24" s="194"/>
      <c r="QRD24" s="194"/>
      <c r="QRE24" s="194"/>
      <c r="QRF24" s="194"/>
      <c r="QRG24" s="194"/>
      <c r="QRH24" s="194"/>
      <c r="QRI24" s="194"/>
      <c r="QRJ24" s="194"/>
      <c r="QRK24" s="194"/>
      <c r="QRL24" s="194"/>
      <c r="QRM24" s="194"/>
      <c r="QRN24" s="194"/>
      <c r="QRO24" s="194"/>
      <c r="QRP24" s="194"/>
      <c r="QRQ24" s="194"/>
      <c r="QRR24" s="194"/>
      <c r="QRS24" s="194"/>
      <c r="QRT24" s="194"/>
      <c r="QRU24" s="194"/>
      <c r="QRV24" s="194"/>
      <c r="QRW24" s="194"/>
      <c r="QRX24" s="194"/>
      <c r="QRY24" s="194"/>
      <c r="QRZ24" s="194"/>
      <c r="QSA24" s="194"/>
      <c r="QSB24" s="194"/>
      <c r="QSC24" s="194"/>
      <c r="QSD24" s="194"/>
      <c r="QSE24" s="194"/>
      <c r="QSF24" s="194"/>
      <c r="QSG24" s="194"/>
      <c r="QSH24" s="194"/>
      <c r="QSI24" s="194"/>
      <c r="QSJ24" s="194"/>
      <c r="QSK24" s="194"/>
      <c r="QSL24" s="194"/>
      <c r="QSM24" s="194"/>
      <c r="QSN24" s="194"/>
      <c r="QSO24" s="194"/>
      <c r="QSP24" s="194"/>
      <c r="QSQ24" s="194"/>
      <c r="QSR24" s="194"/>
      <c r="QSS24" s="194"/>
      <c r="QST24" s="194"/>
      <c r="QSU24" s="194"/>
      <c r="QSV24" s="194"/>
      <c r="QSW24" s="194"/>
      <c r="QSX24" s="194"/>
      <c r="QSY24" s="194"/>
      <c r="QSZ24" s="194"/>
      <c r="QTA24" s="194"/>
      <c r="QTB24" s="194"/>
      <c r="QTC24" s="194"/>
      <c r="QTD24" s="194"/>
      <c r="QTE24" s="194"/>
      <c r="QTF24" s="194"/>
      <c r="QTG24" s="194"/>
      <c r="QTH24" s="194"/>
      <c r="QTI24" s="194"/>
      <c r="QTJ24" s="194"/>
      <c r="QTK24" s="194"/>
      <c r="QTL24" s="194"/>
      <c r="QTM24" s="194"/>
      <c r="QTN24" s="194"/>
      <c r="QTO24" s="194"/>
      <c r="QTP24" s="194"/>
      <c r="QTQ24" s="194"/>
      <c r="QTR24" s="194"/>
      <c r="QTS24" s="194"/>
      <c r="QTT24" s="194"/>
      <c r="QTU24" s="194"/>
      <c r="QTV24" s="194"/>
      <c r="QTW24" s="194"/>
      <c r="QTX24" s="194"/>
      <c r="QTY24" s="194"/>
      <c r="QTZ24" s="194"/>
      <c r="QUA24" s="194"/>
      <c r="QUB24" s="194"/>
      <c r="QUC24" s="194"/>
      <c r="QUD24" s="194"/>
      <c r="QUE24" s="194"/>
      <c r="QUF24" s="194"/>
      <c r="QUG24" s="194"/>
      <c r="QUH24" s="194"/>
      <c r="QUI24" s="194"/>
      <c r="QUJ24" s="194"/>
      <c r="QUK24" s="194"/>
      <c r="QUL24" s="194"/>
      <c r="QUM24" s="194"/>
      <c r="QUN24" s="194"/>
      <c r="QUO24" s="194"/>
      <c r="QUP24" s="194"/>
      <c r="QUQ24" s="194"/>
      <c r="QUR24" s="194"/>
      <c r="QUS24" s="194"/>
      <c r="QUT24" s="194"/>
      <c r="QUU24" s="194"/>
      <c r="QUV24" s="194"/>
      <c r="QUW24" s="194"/>
      <c r="QUX24" s="194"/>
      <c r="QUY24" s="194"/>
      <c r="QUZ24" s="194"/>
      <c r="QVA24" s="194"/>
      <c r="QVB24" s="194"/>
      <c r="QVC24" s="194"/>
      <c r="QVD24" s="194"/>
      <c r="QVE24" s="194"/>
      <c r="QVF24" s="194"/>
      <c r="QVG24" s="194"/>
      <c r="QVH24" s="194"/>
      <c r="QVI24" s="194"/>
      <c r="QVJ24" s="194"/>
      <c r="QVK24" s="194"/>
      <c r="QVL24" s="194"/>
      <c r="QVM24" s="194"/>
      <c r="QVN24" s="194"/>
      <c r="QVO24" s="194"/>
      <c r="QVP24" s="194"/>
      <c r="QVQ24" s="194"/>
      <c r="QVR24" s="194"/>
      <c r="QVS24" s="194"/>
      <c r="QVT24" s="194"/>
      <c r="QVU24" s="194"/>
      <c r="QVV24" s="194"/>
      <c r="QVW24" s="194"/>
      <c r="QVX24" s="194"/>
      <c r="QVY24" s="194"/>
      <c r="QVZ24" s="194"/>
      <c r="QWA24" s="194"/>
      <c r="QWB24" s="194"/>
      <c r="QWC24" s="194"/>
      <c r="QWD24" s="194"/>
      <c r="QWE24" s="194"/>
      <c r="QWF24" s="194"/>
      <c r="QWG24" s="194"/>
      <c r="QWH24" s="194"/>
      <c r="QWI24" s="194"/>
      <c r="QWJ24" s="194"/>
      <c r="QWK24" s="194"/>
      <c r="QWL24" s="194"/>
      <c r="QWM24" s="194"/>
      <c r="QWN24" s="194"/>
      <c r="QWO24" s="194"/>
      <c r="QWP24" s="194"/>
      <c r="QWQ24" s="194"/>
      <c r="QWR24" s="194"/>
      <c r="QWS24" s="194"/>
      <c r="QWT24" s="194"/>
      <c r="QWU24" s="194"/>
      <c r="QWV24" s="194"/>
      <c r="QWW24" s="194"/>
      <c r="QWX24" s="194"/>
      <c r="QWY24" s="194"/>
      <c r="QWZ24" s="194"/>
      <c r="QXA24" s="194"/>
      <c r="QXB24" s="194"/>
      <c r="QXC24" s="194"/>
      <c r="QXD24" s="194"/>
      <c r="QXE24" s="194"/>
      <c r="QXF24" s="194"/>
      <c r="QXG24" s="194"/>
      <c r="QXH24" s="194"/>
      <c r="QXI24" s="194"/>
      <c r="QXJ24" s="194"/>
      <c r="QXK24" s="194"/>
      <c r="QXL24" s="194"/>
      <c r="QXM24" s="194"/>
      <c r="QXN24" s="194"/>
      <c r="QXO24" s="194"/>
      <c r="QXP24" s="194"/>
      <c r="QXQ24" s="194"/>
      <c r="QXR24" s="194"/>
      <c r="QXS24" s="194"/>
      <c r="QXT24" s="194"/>
      <c r="QXU24" s="194"/>
      <c r="QXV24" s="194"/>
      <c r="QXW24" s="194"/>
      <c r="QXX24" s="194"/>
      <c r="QXY24" s="194"/>
      <c r="QXZ24" s="194"/>
      <c r="QYA24" s="194"/>
      <c r="QYB24" s="194"/>
      <c r="QYC24" s="194"/>
      <c r="QYD24" s="194"/>
      <c r="QYE24" s="194"/>
      <c r="QYF24" s="194"/>
      <c r="QYG24" s="194"/>
      <c r="QYH24" s="194"/>
      <c r="QYI24" s="194"/>
      <c r="QYJ24" s="194"/>
      <c r="QYK24" s="194"/>
      <c r="QYL24" s="194"/>
      <c r="QYM24" s="194"/>
      <c r="QYN24" s="194"/>
      <c r="QYO24" s="194"/>
      <c r="QYP24" s="194"/>
      <c r="QYQ24" s="194"/>
      <c r="QYR24" s="194"/>
      <c r="QYS24" s="194"/>
      <c r="QYT24" s="194"/>
      <c r="QYU24" s="194"/>
      <c r="QYV24" s="194"/>
      <c r="QYW24" s="194"/>
      <c r="QYX24" s="194"/>
      <c r="QYY24" s="194"/>
      <c r="QYZ24" s="194"/>
      <c r="QZA24" s="194"/>
      <c r="QZB24" s="194"/>
      <c r="QZC24" s="194"/>
      <c r="QZD24" s="194"/>
      <c r="QZE24" s="194"/>
      <c r="QZF24" s="194"/>
      <c r="QZG24" s="194"/>
      <c r="QZH24" s="194"/>
      <c r="QZI24" s="194"/>
      <c r="QZJ24" s="194"/>
      <c r="QZK24" s="194"/>
      <c r="QZL24" s="194"/>
      <c r="QZM24" s="194"/>
      <c r="QZN24" s="194"/>
      <c r="QZO24" s="194"/>
      <c r="QZP24" s="194"/>
      <c r="QZQ24" s="194"/>
      <c r="QZR24" s="194"/>
      <c r="QZS24" s="194"/>
      <c r="QZT24" s="194"/>
      <c r="QZU24" s="194"/>
      <c r="QZV24" s="194"/>
      <c r="QZW24" s="194"/>
      <c r="QZX24" s="194"/>
      <c r="QZY24" s="194"/>
      <c r="QZZ24" s="194"/>
      <c r="RAA24" s="194"/>
      <c r="RAB24" s="194"/>
      <c r="RAC24" s="194"/>
      <c r="RAD24" s="194"/>
      <c r="RAE24" s="194"/>
      <c r="RAF24" s="194"/>
      <c r="RAG24" s="194"/>
      <c r="RAH24" s="194"/>
      <c r="RAI24" s="194"/>
      <c r="RAJ24" s="194"/>
      <c r="RAK24" s="194"/>
      <c r="RAL24" s="194"/>
      <c r="RAM24" s="194"/>
      <c r="RAN24" s="194"/>
      <c r="RAO24" s="194"/>
      <c r="RAP24" s="194"/>
      <c r="RAQ24" s="194"/>
      <c r="RAR24" s="194"/>
      <c r="RAS24" s="194"/>
      <c r="RAT24" s="194"/>
      <c r="RAU24" s="194"/>
      <c r="RAV24" s="194"/>
      <c r="RAW24" s="194"/>
      <c r="RAX24" s="194"/>
      <c r="RAY24" s="194"/>
      <c r="RAZ24" s="194"/>
      <c r="RBA24" s="194"/>
      <c r="RBB24" s="194"/>
      <c r="RBC24" s="194"/>
      <c r="RBD24" s="194"/>
      <c r="RBE24" s="194"/>
      <c r="RBF24" s="194"/>
      <c r="RBG24" s="194"/>
      <c r="RBH24" s="194"/>
      <c r="RBI24" s="194"/>
      <c r="RBJ24" s="194"/>
      <c r="RBK24" s="194"/>
      <c r="RBL24" s="194"/>
      <c r="RBM24" s="194"/>
      <c r="RBN24" s="194"/>
      <c r="RBO24" s="194"/>
      <c r="RBP24" s="194"/>
      <c r="RBQ24" s="194"/>
      <c r="RBR24" s="194"/>
      <c r="RBS24" s="194"/>
      <c r="RBT24" s="194"/>
      <c r="RBU24" s="194"/>
      <c r="RBV24" s="194"/>
      <c r="RBW24" s="194"/>
      <c r="RBX24" s="194"/>
      <c r="RBY24" s="194"/>
      <c r="RBZ24" s="194"/>
      <c r="RCA24" s="194"/>
      <c r="RCB24" s="194"/>
      <c r="RCC24" s="194"/>
      <c r="RCD24" s="194"/>
      <c r="RCE24" s="194"/>
      <c r="RCF24" s="194"/>
      <c r="RCG24" s="194"/>
      <c r="RCH24" s="194"/>
      <c r="RCI24" s="194"/>
      <c r="RCJ24" s="194"/>
      <c r="RCK24" s="194"/>
      <c r="RCL24" s="194"/>
      <c r="RCM24" s="194"/>
      <c r="RCN24" s="194"/>
      <c r="RCO24" s="194"/>
      <c r="RCP24" s="194"/>
      <c r="RCQ24" s="194"/>
      <c r="RCR24" s="194"/>
      <c r="RCS24" s="194"/>
      <c r="RCT24" s="194"/>
      <c r="RCU24" s="194"/>
      <c r="RCV24" s="194"/>
      <c r="RCW24" s="194"/>
      <c r="RCX24" s="194"/>
      <c r="RCY24" s="194"/>
      <c r="RCZ24" s="194"/>
      <c r="RDA24" s="194"/>
      <c r="RDB24" s="194"/>
      <c r="RDC24" s="194"/>
      <c r="RDD24" s="194"/>
      <c r="RDE24" s="194"/>
      <c r="RDF24" s="194"/>
      <c r="RDG24" s="194"/>
      <c r="RDH24" s="194"/>
      <c r="RDI24" s="194"/>
      <c r="RDJ24" s="194"/>
      <c r="RDK24" s="194"/>
      <c r="RDL24" s="194"/>
      <c r="RDM24" s="194"/>
      <c r="RDN24" s="194"/>
      <c r="RDO24" s="194"/>
      <c r="RDP24" s="194"/>
      <c r="RDQ24" s="194"/>
      <c r="RDR24" s="194"/>
      <c r="RDS24" s="194"/>
      <c r="RDT24" s="194"/>
      <c r="RDU24" s="194"/>
      <c r="RDV24" s="194"/>
      <c r="RDW24" s="194"/>
      <c r="RDX24" s="194"/>
      <c r="RDY24" s="194"/>
      <c r="RDZ24" s="194"/>
      <c r="REA24" s="194"/>
      <c r="REB24" s="194"/>
      <c r="REC24" s="194"/>
      <c r="RED24" s="194"/>
      <c r="REE24" s="194"/>
      <c r="REF24" s="194"/>
      <c r="REG24" s="194"/>
      <c r="REH24" s="194"/>
      <c r="REI24" s="194"/>
      <c r="REJ24" s="194"/>
      <c r="REK24" s="194"/>
      <c r="REL24" s="194"/>
      <c r="REM24" s="194"/>
      <c r="REN24" s="194"/>
      <c r="REO24" s="194"/>
      <c r="REP24" s="194"/>
      <c r="REQ24" s="194"/>
      <c r="RER24" s="194"/>
      <c r="RES24" s="194"/>
      <c r="RET24" s="194"/>
      <c r="REU24" s="194"/>
      <c r="REV24" s="194"/>
      <c r="REW24" s="194"/>
      <c r="REX24" s="194"/>
      <c r="REY24" s="194"/>
      <c r="REZ24" s="194"/>
      <c r="RFA24" s="194"/>
      <c r="RFB24" s="194"/>
      <c r="RFC24" s="194"/>
      <c r="RFD24" s="194"/>
      <c r="RFE24" s="194"/>
      <c r="RFF24" s="194"/>
      <c r="RFG24" s="194"/>
      <c r="RFH24" s="194"/>
      <c r="RFI24" s="194"/>
      <c r="RFJ24" s="194"/>
      <c r="RFK24" s="194"/>
      <c r="RFL24" s="194"/>
      <c r="RFM24" s="194"/>
      <c r="RFN24" s="194"/>
      <c r="RFO24" s="194"/>
      <c r="RFP24" s="194"/>
      <c r="RFQ24" s="194"/>
      <c r="RFR24" s="194"/>
      <c r="RFS24" s="194"/>
      <c r="RFT24" s="194"/>
      <c r="RFU24" s="194"/>
      <c r="RFV24" s="194"/>
      <c r="RFW24" s="194"/>
      <c r="RFX24" s="194"/>
      <c r="RFY24" s="194"/>
      <c r="RFZ24" s="194"/>
      <c r="RGA24" s="194"/>
      <c r="RGB24" s="194"/>
      <c r="RGC24" s="194"/>
      <c r="RGD24" s="194"/>
      <c r="RGE24" s="194"/>
      <c r="RGF24" s="194"/>
      <c r="RGG24" s="194"/>
      <c r="RGH24" s="194"/>
      <c r="RGI24" s="194"/>
      <c r="RGJ24" s="194"/>
      <c r="RGK24" s="194"/>
      <c r="RGL24" s="194"/>
      <c r="RGM24" s="194"/>
      <c r="RGN24" s="194"/>
      <c r="RGO24" s="194"/>
      <c r="RGP24" s="194"/>
      <c r="RGQ24" s="194"/>
      <c r="RGR24" s="194"/>
      <c r="RGS24" s="194"/>
      <c r="RGT24" s="194"/>
      <c r="RGU24" s="194"/>
      <c r="RGV24" s="194"/>
      <c r="RGW24" s="194"/>
      <c r="RGX24" s="194"/>
      <c r="RGY24" s="194"/>
      <c r="RGZ24" s="194"/>
      <c r="RHA24" s="194"/>
      <c r="RHB24" s="194"/>
      <c r="RHC24" s="194"/>
      <c r="RHD24" s="194"/>
      <c r="RHE24" s="194"/>
      <c r="RHF24" s="194"/>
      <c r="RHG24" s="194"/>
      <c r="RHH24" s="194"/>
      <c r="RHI24" s="194"/>
      <c r="RHJ24" s="194"/>
      <c r="RHK24" s="194"/>
      <c r="RHL24" s="194"/>
      <c r="RHM24" s="194"/>
      <c r="RHN24" s="194"/>
      <c r="RHO24" s="194"/>
      <c r="RHP24" s="194"/>
      <c r="RHQ24" s="194"/>
      <c r="RHR24" s="194"/>
      <c r="RHS24" s="194"/>
      <c r="RHT24" s="194"/>
      <c r="RHU24" s="194"/>
      <c r="RHV24" s="194"/>
      <c r="RHW24" s="194"/>
      <c r="RHX24" s="194"/>
      <c r="RHY24" s="194"/>
      <c r="RHZ24" s="194"/>
      <c r="RIA24" s="194"/>
      <c r="RIB24" s="194"/>
      <c r="RIC24" s="194"/>
      <c r="RID24" s="194"/>
      <c r="RIE24" s="194"/>
      <c r="RIF24" s="194"/>
      <c r="RIG24" s="194"/>
      <c r="RIH24" s="194"/>
      <c r="RII24" s="194"/>
      <c r="RIJ24" s="194"/>
      <c r="RIK24" s="194"/>
      <c r="RIL24" s="194"/>
      <c r="RIM24" s="194"/>
      <c r="RIN24" s="194"/>
      <c r="RIO24" s="194"/>
      <c r="RIP24" s="194"/>
      <c r="RIQ24" s="194"/>
      <c r="RIR24" s="194"/>
      <c r="RIS24" s="194"/>
      <c r="RIT24" s="194"/>
      <c r="RIU24" s="194"/>
      <c r="RIV24" s="194"/>
      <c r="RIW24" s="194"/>
      <c r="RIX24" s="194"/>
      <c r="RIY24" s="194"/>
      <c r="RIZ24" s="194"/>
      <c r="RJA24" s="194"/>
      <c r="RJB24" s="194"/>
      <c r="RJC24" s="194"/>
      <c r="RJD24" s="194"/>
      <c r="RJE24" s="194"/>
      <c r="RJF24" s="194"/>
      <c r="RJG24" s="194"/>
      <c r="RJH24" s="194"/>
      <c r="RJI24" s="194"/>
      <c r="RJJ24" s="194"/>
      <c r="RJK24" s="194"/>
      <c r="RJL24" s="194"/>
      <c r="RJM24" s="194"/>
      <c r="RJN24" s="194"/>
      <c r="RJO24" s="194"/>
      <c r="RJP24" s="194"/>
      <c r="RJQ24" s="194"/>
      <c r="RJR24" s="194"/>
      <c r="RJS24" s="194"/>
      <c r="RJT24" s="194"/>
      <c r="RJU24" s="194"/>
      <c r="RJV24" s="194"/>
      <c r="RJW24" s="194"/>
      <c r="RJX24" s="194"/>
      <c r="RJY24" s="194"/>
      <c r="RJZ24" s="194"/>
      <c r="RKA24" s="194"/>
      <c r="RKB24" s="194"/>
      <c r="RKC24" s="194"/>
      <c r="RKD24" s="194"/>
      <c r="RKE24" s="194"/>
      <c r="RKF24" s="194"/>
      <c r="RKG24" s="194"/>
      <c r="RKH24" s="194"/>
      <c r="RKI24" s="194"/>
      <c r="RKJ24" s="194"/>
      <c r="RKK24" s="194"/>
      <c r="RKL24" s="194"/>
      <c r="RKM24" s="194"/>
      <c r="RKN24" s="194"/>
      <c r="RKO24" s="194"/>
      <c r="RKP24" s="194"/>
      <c r="RKQ24" s="194"/>
      <c r="RKR24" s="194"/>
      <c r="RKS24" s="194"/>
      <c r="RKT24" s="194"/>
      <c r="RKU24" s="194"/>
      <c r="RKV24" s="194"/>
      <c r="RKW24" s="194"/>
      <c r="RKX24" s="194"/>
      <c r="RKY24" s="194"/>
      <c r="RKZ24" s="194"/>
      <c r="RLA24" s="194"/>
      <c r="RLB24" s="194"/>
      <c r="RLC24" s="194"/>
      <c r="RLD24" s="194"/>
      <c r="RLE24" s="194"/>
      <c r="RLF24" s="194"/>
      <c r="RLG24" s="194"/>
      <c r="RLH24" s="194"/>
      <c r="RLI24" s="194"/>
      <c r="RLJ24" s="194"/>
      <c r="RLK24" s="194"/>
      <c r="RLL24" s="194"/>
      <c r="RLM24" s="194"/>
      <c r="RLN24" s="194"/>
      <c r="RLO24" s="194"/>
      <c r="RLP24" s="194"/>
      <c r="RLQ24" s="194"/>
      <c r="RLR24" s="194"/>
      <c r="RLS24" s="194"/>
      <c r="RLT24" s="194"/>
      <c r="RLU24" s="194"/>
      <c r="RLV24" s="194"/>
      <c r="RLW24" s="194"/>
      <c r="RLX24" s="194"/>
      <c r="RLY24" s="194"/>
      <c r="RLZ24" s="194"/>
      <c r="RMA24" s="194"/>
      <c r="RMB24" s="194"/>
      <c r="RMC24" s="194"/>
      <c r="RMD24" s="194"/>
      <c r="RME24" s="194"/>
      <c r="RMF24" s="194"/>
      <c r="RMG24" s="194"/>
      <c r="RMH24" s="194"/>
      <c r="RMI24" s="194"/>
      <c r="RMJ24" s="194"/>
      <c r="RMK24" s="194"/>
      <c r="RML24" s="194"/>
      <c r="RMM24" s="194"/>
      <c r="RMN24" s="194"/>
      <c r="RMO24" s="194"/>
      <c r="RMP24" s="194"/>
      <c r="RMQ24" s="194"/>
      <c r="RMR24" s="194"/>
      <c r="RMS24" s="194"/>
      <c r="RMT24" s="194"/>
      <c r="RMU24" s="194"/>
      <c r="RMV24" s="194"/>
      <c r="RMW24" s="194"/>
      <c r="RMX24" s="194"/>
      <c r="RMY24" s="194"/>
      <c r="RMZ24" s="194"/>
      <c r="RNA24" s="194"/>
      <c r="RNB24" s="194"/>
      <c r="RNC24" s="194"/>
      <c r="RND24" s="194"/>
      <c r="RNE24" s="194"/>
      <c r="RNF24" s="194"/>
      <c r="RNG24" s="194"/>
      <c r="RNH24" s="194"/>
      <c r="RNI24" s="194"/>
      <c r="RNJ24" s="194"/>
      <c r="RNK24" s="194"/>
      <c r="RNL24" s="194"/>
      <c r="RNM24" s="194"/>
      <c r="RNN24" s="194"/>
      <c r="RNO24" s="194"/>
      <c r="RNP24" s="194"/>
      <c r="RNQ24" s="194"/>
      <c r="RNR24" s="194"/>
      <c r="RNS24" s="194"/>
      <c r="RNT24" s="194"/>
      <c r="RNU24" s="194"/>
      <c r="RNV24" s="194"/>
      <c r="RNW24" s="194"/>
      <c r="RNX24" s="194"/>
      <c r="RNY24" s="194"/>
      <c r="RNZ24" s="194"/>
      <c r="ROA24" s="194"/>
      <c r="ROB24" s="194"/>
      <c r="ROC24" s="194"/>
      <c r="ROD24" s="194"/>
      <c r="ROE24" s="194"/>
      <c r="ROF24" s="194"/>
      <c r="ROG24" s="194"/>
      <c r="ROH24" s="194"/>
      <c r="ROI24" s="194"/>
      <c r="ROJ24" s="194"/>
      <c r="ROK24" s="194"/>
      <c r="ROL24" s="194"/>
      <c r="ROM24" s="194"/>
      <c r="RON24" s="194"/>
      <c r="ROO24" s="194"/>
      <c r="ROP24" s="194"/>
      <c r="ROQ24" s="194"/>
      <c r="ROR24" s="194"/>
      <c r="ROS24" s="194"/>
      <c r="ROT24" s="194"/>
      <c r="ROU24" s="194"/>
      <c r="ROV24" s="194"/>
      <c r="ROW24" s="194"/>
      <c r="ROX24" s="194"/>
      <c r="ROY24" s="194"/>
      <c r="ROZ24" s="194"/>
      <c r="RPA24" s="194"/>
      <c r="RPB24" s="194"/>
      <c r="RPC24" s="194"/>
      <c r="RPD24" s="194"/>
      <c r="RPE24" s="194"/>
      <c r="RPF24" s="194"/>
      <c r="RPG24" s="194"/>
      <c r="RPH24" s="194"/>
      <c r="RPI24" s="194"/>
      <c r="RPJ24" s="194"/>
      <c r="RPK24" s="194"/>
      <c r="RPL24" s="194"/>
      <c r="RPM24" s="194"/>
      <c r="RPN24" s="194"/>
      <c r="RPO24" s="194"/>
      <c r="RPP24" s="194"/>
      <c r="RPQ24" s="194"/>
      <c r="RPR24" s="194"/>
      <c r="RPS24" s="194"/>
      <c r="RPT24" s="194"/>
      <c r="RPU24" s="194"/>
      <c r="RPV24" s="194"/>
      <c r="RPW24" s="194"/>
      <c r="RPX24" s="194"/>
      <c r="RPY24" s="194"/>
      <c r="RPZ24" s="194"/>
      <c r="RQA24" s="194"/>
      <c r="RQB24" s="194"/>
      <c r="RQC24" s="194"/>
      <c r="RQD24" s="194"/>
      <c r="RQE24" s="194"/>
      <c r="RQF24" s="194"/>
      <c r="RQG24" s="194"/>
      <c r="RQH24" s="194"/>
      <c r="RQI24" s="194"/>
      <c r="RQJ24" s="194"/>
      <c r="RQK24" s="194"/>
      <c r="RQL24" s="194"/>
      <c r="RQM24" s="194"/>
      <c r="RQN24" s="194"/>
      <c r="RQO24" s="194"/>
      <c r="RQP24" s="194"/>
      <c r="RQQ24" s="194"/>
      <c r="RQR24" s="194"/>
      <c r="RQS24" s="194"/>
      <c r="RQT24" s="194"/>
      <c r="RQU24" s="194"/>
      <c r="RQV24" s="194"/>
      <c r="RQW24" s="194"/>
      <c r="RQX24" s="194"/>
      <c r="RQY24" s="194"/>
      <c r="RQZ24" s="194"/>
      <c r="RRA24" s="194"/>
      <c r="RRB24" s="194"/>
      <c r="RRC24" s="194"/>
      <c r="RRD24" s="194"/>
      <c r="RRE24" s="194"/>
      <c r="RRF24" s="194"/>
      <c r="RRG24" s="194"/>
      <c r="RRH24" s="194"/>
      <c r="RRI24" s="194"/>
      <c r="RRJ24" s="194"/>
      <c r="RRK24" s="194"/>
      <c r="RRL24" s="194"/>
      <c r="RRM24" s="194"/>
      <c r="RRN24" s="194"/>
      <c r="RRO24" s="194"/>
      <c r="RRP24" s="194"/>
      <c r="RRQ24" s="194"/>
      <c r="RRR24" s="194"/>
      <c r="RRS24" s="194"/>
      <c r="RRT24" s="194"/>
      <c r="RRU24" s="194"/>
      <c r="RRV24" s="194"/>
      <c r="RRW24" s="194"/>
      <c r="RRX24" s="194"/>
      <c r="RRY24" s="194"/>
      <c r="RRZ24" s="194"/>
      <c r="RSA24" s="194"/>
      <c r="RSB24" s="194"/>
      <c r="RSC24" s="194"/>
      <c r="RSD24" s="194"/>
      <c r="RSE24" s="194"/>
      <c r="RSF24" s="194"/>
      <c r="RSG24" s="194"/>
      <c r="RSH24" s="194"/>
      <c r="RSI24" s="194"/>
      <c r="RSJ24" s="194"/>
      <c r="RSK24" s="194"/>
      <c r="RSL24" s="194"/>
      <c r="RSM24" s="194"/>
      <c r="RSN24" s="194"/>
      <c r="RSO24" s="194"/>
      <c r="RSP24" s="194"/>
      <c r="RSQ24" s="194"/>
      <c r="RSR24" s="194"/>
      <c r="RSS24" s="194"/>
      <c r="RST24" s="194"/>
      <c r="RSU24" s="194"/>
      <c r="RSV24" s="194"/>
      <c r="RSW24" s="194"/>
      <c r="RSX24" s="194"/>
      <c r="RSY24" s="194"/>
      <c r="RSZ24" s="194"/>
      <c r="RTA24" s="194"/>
      <c r="RTB24" s="194"/>
      <c r="RTC24" s="194"/>
      <c r="RTD24" s="194"/>
      <c r="RTE24" s="194"/>
      <c r="RTF24" s="194"/>
      <c r="RTG24" s="194"/>
      <c r="RTH24" s="194"/>
      <c r="RTI24" s="194"/>
      <c r="RTJ24" s="194"/>
      <c r="RTK24" s="194"/>
      <c r="RTL24" s="194"/>
      <c r="RTM24" s="194"/>
      <c r="RTN24" s="194"/>
      <c r="RTO24" s="194"/>
      <c r="RTP24" s="194"/>
      <c r="RTQ24" s="194"/>
      <c r="RTR24" s="194"/>
      <c r="RTS24" s="194"/>
      <c r="RTT24" s="194"/>
      <c r="RTU24" s="194"/>
      <c r="RTV24" s="194"/>
      <c r="RTW24" s="194"/>
      <c r="RTX24" s="194"/>
      <c r="RTY24" s="194"/>
      <c r="RTZ24" s="194"/>
      <c r="RUA24" s="194"/>
      <c r="RUB24" s="194"/>
      <c r="RUC24" s="194"/>
      <c r="RUD24" s="194"/>
      <c r="RUE24" s="194"/>
      <c r="RUF24" s="194"/>
      <c r="RUG24" s="194"/>
      <c r="RUH24" s="194"/>
      <c r="RUI24" s="194"/>
      <c r="RUJ24" s="194"/>
      <c r="RUK24" s="194"/>
      <c r="RUL24" s="194"/>
      <c r="RUM24" s="194"/>
      <c r="RUN24" s="194"/>
      <c r="RUO24" s="194"/>
      <c r="RUP24" s="194"/>
      <c r="RUQ24" s="194"/>
      <c r="RUR24" s="194"/>
      <c r="RUS24" s="194"/>
      <c r="RUT24" s="194"/>
      <c r="RUU24" s="194"/>
      <c r="RUV24" s="194"/>
      <c r="RUW24" s="194"/>
      <c r="RUX24" s="194"/>
      <c r="RUY24" s="194"/>
      <c r="RUZ24" s="194"/>
      <c r="RVA24" s="194"/>
      <c r="RVB24" s="194"/>
      <c r="RVC24" s="194"/>
      <c r="RVD24" s="194"/>
      <c r="RVE24" s="194"/>
      <c r="RVF24" s="194"/>
      <c r="RVG24" s="194"/>
      <c r="RVH24" s="194"/>
      <c r="RVI24" s="194"/>
      <c r="RVJ24" s="194"/>
      <c r="RVK24" s="194"/>
      <c r="RVL24" s="194"/>
      <c r="RVM24" s="194"/>
      <c r="RVN24" s="194"/>
      <c r="RVO24" s="194"/>
      <c r="RVP24" s="194"/>
      <c r="RVQ24" s="194"/>
      <c r="RVR24" s="194"/>
      <c r="RVS24" s="194"/>
      <c r="RVT24" s="194"/>
      <c r="RVU24" s="194"/>
      <c r="RVV24" s="194"/>
      <c r="RVW24" s="194"/>
      <c r="RVX24" s="194"/>
      <c r="RVY24" s="194"/>
      <c r="RVZ24" s="194"/>
      <c r="RWA24" s="194"/>
      <c r="RWB24" s="194"/>
      <c r="RWC24" s="194"/>
      <c r="RWD24" s="194"/>
      <c r="RWE24" s="194"/>
      <c r="RWF24" s="194"/>
      <c r="RWG24" s="194"/>
      <c r="RWH24" s="194"/>
      <c r="RWI24" s="194"/>
      <c r="RWJ24" s="194"/>
      <c r="RWK24" s="194"/>
      <c r="RWL24" s="194"/>
      <c r="RWM24" s="194"/>
      <c r="RWN24" s="194"/>
      <c r="RWO24" s="194"/>
      <c r="RWP24" s="194"/>
      <c r="RWQ24" s="194"/>
      <c r="RWR24" s="194"/>
      <c r="RWS24" s="194"/>
      <c r="RWT24" s="194"/>
      <c r="RWU24" s="194"/>
      <c r="RWV24" s="194"/>
      <c r="RWW24" s="194"/>
      <c r="RWX24" s="194"/>
      <c r="RWY24" s="194"/>
      <c r="RWZ24" s="194"/>
      <c r="RXA24" s="194"/>
      <c r="RXB24" s="194"/>
      <c r="RXC24" s="194"/>
      <c r="RXD24" s="194"/>
      <c r="RXE24" s="194"/>
      <c r="RXF24" s="194"/>
      <c r="RXG24" s="194"/>
      <c r="RXH24" s="194"/>
      <c r="RXI24" s="194"/>
      <c r="RXJ24" s="194"/>
      <c r="RXK24" s="194"/>
      <c r="RXL24" s="194"/>
      <c r="RXM24" s="194"/>
      <c r="RXN24" s="194"/>
      <c r="RXO24" s="194"/>
      <c r="RXP24" s="194"/>
      <c r="RXQ24" s="194"/>
      <c r="RXR24" s="194"/>
      <c r="RXS24" s="194"/>
      <c r="RXT24" s="194"/>
      <c r="RXU24" s="194"/>
      <c r="RXV24" s="194"/>
      <c r="RXW24" s="194"/>
      <c r="RXX24" s="194"/>
      <c r="RXY24" s="194"/>
      <c r="RXZ24" s="194"/>
      <c r="RYA24" s="194"/>
      <c r="RYB24" s="194"/>
      <c r="RYC24" s="194"/>
      <c r="RYD24" s="194"/>
      <c r="RYE24" s="194"/>
      <c r="RYF24" s="194"/>
      <c r="RYG24" s="194"/>
      <c r="RYH24" s="194"/>
      <c r="RYI24" s="194"/>
      <c r="RYJ24" s="194"/>
      <c r="RYK24" s="194"/>
      <c r="RYL24" s="194"/>
      <c r="RYM24" s="194"/>
      <c r="RYN24" s="194"/>
      <c r="RYO24" s="194"/>
      <c r="RYP24" s="194"/>
      <c r="RYQ24" s="194"/>
      <c r="RYR24" s="194"/>
      <c r="RYS24" s="194"/>
      <c r="RYT24" s="194"/>
      <c r="RYU24" s="194"/>
      <c r="RYV24" s="194"/>
      <c r="RYW24" s="194"/>
      <c r="RYX24" s="194"/>
      <c r="RYY24" s="194"/>
      <c r="RYZ24" s="194"/>
      <c r="RZA24" s="194"/>
      <c r="RZB24" s="194"/>
      <c r="RZC24" s="194"/>
      <c r="RZD24" s="194"/>
      <c r="RZE24" s="194"/>
      <c r="RZF24" s="194"/>
      <c r="RZG24" s="194"/>
      <c r="RZH24" s="194"/>
      <c r="RZI24" s="194"/>
      <c r="RZJ24" s="194"/>
      <c r="RZK24" s="194"/>
      <c r="RZL24" s="194"/>
      <c r="RZM24" s="194"/>
      <c r="RZN24" s="194"/>
      <c r="RZO24" s="194"/>
      <c r="RZP24" s="194"/>
      <c r="RZQ24" s="194"/>
      <c r="RZR24" s="194"/>
      <c r="RZS24" s="194"/>
      <c r="RZT24" s="194"/>
      <c r="RZU24" s="194"/>
      <c r="RZV24" s="194"/>
      <c r="RZW24" s="194"/>
      <c r="RZX24" s="194"/>
      <c r="RZY24" s="194"/>
      <c r="RZZ24" s="194"/>
      <c r="SAA24" s="194"/>
      <c r="SAB24" s="194"/>
      <c r="SAC24" s="194"/>
      <c r="SAD24" s="194"/>
      <c r="SAE24" s="194"/>
      <c r="SAF24" s="194"/>
      <c r="SAG24" s="194"/>
      <c r="SAH24" s="194"/>
      <c r="SAI24" s="194"/>
      <c r="SAJ24" s="194"/>
      <c r="SAK24" s="194"/>
      <c r="SAL24" s="194"/>
      <c r="SAM24" s="194"/>
      <c r="SAN24" s="194"/>
      <c r="SAO24" s="194"/>
      <c r="SAP24" s="194"/>
      <c r="SAQ24" s="194"/>
      <c r="SAR24" s="194"/>
      <c r="SAS24" s="194"/>
      <c r="SAT24" s="194"/>
      <c r="SAU24" s="194"/>
      <c r="SAV24" s="194"/>
      <c r="SAW24" s="194"/>
      <c r="SAX24" s="194"/>
      <c r="SAY24" s="194"/>
      <c r="SAZ24" s="194"/>
      <c r="SBA24" s="194"/>
      <c r="SBB24" s="194"/>
      <c r="SBC24" s="194"/>
      <c r="SBD24" s="194"/>
      <c r="SBE24" s="194"/>
      <c r="SBF24" s="194"/>
      <c r="SBG24" s="194"/>
      <c r="SBH24" s="194"/>
      <c r="SBI24" s="194"/>
      <c r="SBJ24" s="194"/>
      <c r="SBK24" s="194"/>
      <c r="SBL24" s="194"/>
      <c r="SBM24" s="194"/>
      <c r="SBN24" s="194"/>
      <c r="SBO24" s="194"/>
      <c r="SBP24" s="194"/>
      <c r="SBQ24" s="194"/>
      <c r="SBR24" s="194"/>
      <c r="SBS24" s="194"/>
      <c r="SBT24" s="194"/>
      <c r="SBU24" s="194"/>
      <c r="SBV24" s="194"/>
      <c r="SBW24" s="194"/>
      <c r="SBX24" s="194"/>
      <c r="SBY24" s="194"/>
      <c r="SBZ24" s="194"/>
      <c r="SCA24" s="194"/>
      <c r="SCB24" s="194"/>
      <c r="SCC24" s="194"/>
      <c r="SCD24" s="194"/>
      <c r="SCE24" s="194"/>
      <c r="SCF24" s="194"/>
      <c r="SCG24" s="194"/>
      <c r="SCH24" s="194"/>
      <c r="SCI24" s="194"/>
      <c r="SCJ24" s="194"/>
      <c r="SCK24" s="194"/>
      <c r="SCL24" s="194"/>
      <c r="SCM24" s="194"/>
      <c r="SCN24" s="194"/>
      <c r="SCO24" s="194"/>
      <c r="SCP24" s="194"/>
      <c r="SCQ24" s="194"/>
      <c r="SCR24" s="194"/>
      <c r="SCS24" s="194"/>
      <c r="SCT24" s="194"/>
      <c r="SCU24" s="194"/>
      <c r="SCV24" s="194"/>
      <c r="SCW24" s="194"/>
      <c r="SCX24" s="194"/>
      <c r="SCY24" s="194"/>
      <c r="SCZ24" s="194"/>
      <c r="SDA24" s="194"/>
      <c r="SDB24" s="194"/>
      <c r="SDC24" s="194"/>
      <c r="SDD24" s="194"/>
      <c r="SDE24" s="194"/>
      <c r="SDF24" s="194"/>
      <c r="SDG24" s="194"/>
      <c r="SDH24" s="194"/>
      <c r="SDI24" s="194"/>
      <c r="SDJ24" s="194"/>
      <c r="SDK24" s="194"/>
      <c r="SDL24" s="194"/>
      <c r="SDM24" s="194"/>
      <c r="SDN24" s="194"/>
      <c r="SDO24" s="194"/>
      <c r="SDP24" s="194"/>
      <c r="SDQ24" s="194"/>
      <c r="SDR24" s="194"/>
      <c r="SDS24" s="194"/>
      <c r="SDT24" s="194"/>
      <c r="SDU24" s="194"/>
      <c r="SDV24" s="194"/>
      <c r="SDW24" s="194"/>
      <c r="SDX24" s="194"/>
      <c r="SDY24" s="194"/>
      <c r="SDZ24" s="194"/>
      <c r="SEA24" s="194"/>
      <c r="SEB24" s="194"/>
      <c r="SEC24" s="194"/>
      <c r="SED24" s="194"/>
      <c r="SEE24" s="194"/>
      <c r="SEF24" s="194"/>
      <c r="SEG24" s="194"/>
      <c r="SEH24" s="194"/>
      <c r="SEI24" s="194"/>
      <c r="SEJ24" s="194"/>
      <c r="SEK24" s="194"/>
      <c r="SEL24" s="194"/>
      <c r="SEM24" s="194"/>
      <c r="SEN24" s="194"/>
      <c r="SEO24" s="194"/>
      <c r="SEP24" s="194"/>
      <c r="SEQ24" s="194"/>
      <c r="SER24" s="194"/>
      <c r="SES24" s="194"/>
      <c r="SET24" s="194"/>
      <c r="SEU24" s="194"/>
      <c r="SEV24" s="194"/>
      <c r="SEW24" s="194"/>
      <c r="SEX24" s="194"/>
      <c r="SEY24" s="194"/>
      <c r="SEZ24" s="194"/>
      <c r="SFA24" s="194"/>
      <c r="SFB24" s="194"/>
      <c r="SFC24" s="194"/>
      <c r="SFD24" s="194"/>
      <c r="SFE24" s="194"/>
      <c r="SFF24" s="194"/>
      <c r="SFG24" s="194"/>
      <c r="SFH24" s="194"/>
      <c r="SFI24" s="194"/>
      <c r="SFJ24" s="194"/>
      <c r="SFK24" s="194"/>
      <c r="SFL24" s="194"/>
      <c r="SFM24" s="194"/>
      <c r="SFN24" s="194"/>
      <c r="SFO24" s="194"/>
      <c r="SFP24" s="194"/>
      <c r="SFQ24" s="194"/>
      <c r="SFR24" s="194"/>
      <c r="SFS24" s="194"/>
      <c r="SFT24" s="194"/>
      <c r="SFU24" s="194"/>
      <c r="SFV24" s="194"/>
      <c r="SFW24" s="194"/>
      <c r="SFX24" s="194"/>
      <c r="SFY24" s="194"/>
      <c r="SFZ24" s="194"/>
      <c r="SGA24" s="194"/>
      <c r="SGB24" s="194"/>
      <c r="SGC24" s="194"/>
      <c r="SGD24" s="194"/>
      <c r="SGE24" s="194"/>
      <c r="SGF24" s="194"/>
      <c r="SGG24" s="194"/>
      <c r="SGH24" s="194"/>
      <c r="SGI24" s="194"/>
      <c r="SGJ24" s="194"/>
      <c r="SGK24" s="194"/>
      <c r="SGL24" s="194"/>
      <c r="SGM24" s="194"/>
      <c r="SGN24" s="194"/>
      <c r="SGO24" s="194"/>
      <c r="SGP24" s="194"/>
      <c r="SGQ24" s="194"/>
      <c r="SGR24" s="194"/>
      <c r="SGS24" s="194"/>
      <c r="SGT24" s="194"/>
      <c r="SGU24" s="194"/>
      <c r="SGV24" s="194"/>
      <c r="SGW24" s="194"/>
      <c r="SGX24" s="194"/>
      <c r="SGY24" s="194"/>
      <c r="SGZ24" s="194"/>
      <c r="SHA24" s="194"/>
      <c r="SHB24" s="194"/>
      <c r="SHC24" s="194"/>
      <c r="SHD24" s="194"/>
      <c r="SHE24" s="194"/>
      <c r="SHF24" s="194"/>
      <c r="SHG24" s="194"/>
      <c r="SHH24" s="194"/>
      <c r="SHI24" s="194"/>
      <c r="SHJ24" s="194"/>
      <c r="SHK24" s="194"/>
      <c r="SHL24" s="194"/>
      <c r="SHM24" s="194"/>
      <c r="SHN24" s="194"/>
      <c r="SHO24" s="194"/>
      <c r="SHP24" s="194"/>
      <c r="SHQ24" s="194"/>
      <c r="SHR24" s="194"/>
      <c r="SHS24" s="194"/>
      <c r="SHT24" s="194"/>
      <c r="SHU24" s="194"/>
      <c r="SHV24" s="194"/>
      <c r="SHW24" s="194"/>
      <c r="SHX24" s="194"/>
      <c r="SHY24" s="194"/>
      <c r="SHZ24" s="194"/>
      <c r="SIA24" s="194"/>
      <c r="SIB24" s="194"/>
      <c r="SIC24" s="194"/>
      <c r="SID24" s="194"/>
      <c r="SIE24" s="194"/>
      <c r="SIF24" s="194"/>
      <c r="SIG24" s="194"/>
      <c r="SIH24" s="194"/>
      <c r="SII24" s="194"/>
      <c r="SIJ24" s="194"/>
      <c r="SIK24" s="194"/>
      <c r="SIL24" s="194"/>
      <c r="SIM24" s="194"/>
      <c r="SIN24" s="194"/>
      <c r="SIO24" s="194"/>
      <c r="SIP24" s="194"/>
      <c r="SIQ24" s="194"/>
      <c r="SIR24" s="194"/>
      <c r="SIS24" s="194"/>
      <c r="SIT24" s="194"/>
      <c r="SIU24" s="194"/>
      <c r="SIV24" s="194"/>
      <c r="SIW24" s="194"/>
      <c r="SIX24" s="194"/>
      <c r="SIY24" s="194"/>
      <c r="SIZ24" s="194"/>
      <c r="SJA24" s="194"/>
      <c r="SJB24" s="194"/>
      <c r="SJC24" s="194"/>
      <c r="SJD24" s="194"/>
      <c r="SJE24" s="194"/>
      <c r="SJF24" s="194"/>
      <c r="SJG24" s="194"/>
      <c r="SJH24" s="194"/>
      <c r="SJI24" s="194"/>
      <c r="SJJ24" s="194"/>
      <c r="SJK24" s="194"/>
      <c r="SJL24" s="194"/>
      <c r="SJM24" s="194"/>
      <c r="SJN24" s="194"/>
      <c r="SJO24" s="194"/>
      <c r="SJP24" s="194"/>
      <c r="SJQ24" s="194"/>
      <c r="SJR24" s="194"/>
      <c r="SJS24" s="194"/>
      <c r="SJT24" s="194"/>
      <c r="SJU24" s="194"/>
      <c r="SJV24" s="194"/>
      <c r="SJW24" s="194"/>
      <c r="SJX24" s="194"/>
      <c r="SJY24" s="194"/>
      <c r="SJZ24" s="194"/>
      <c r="SKA24" s="194"/>
      <c r="SKB24" s="194"/>
      <c r="SKC24" s="194"/>
      <c r="SKD24" s="194"/>
      <c r="SKE24" s="194"/>
      <c r="SKF24" s="194"/>
      <c r="SKG24" s="194"/>
      <c r="SKH24" s="194"/>
      <c r="SKI24" s="194"/>
      <c r="SKJ24" s="194"/>
      <c r="SKK24" s="194"/>
      <c r="SKL24" s="194"/>
      <c r="SKM24" s="194"/>
      <c r="SKN24" s="194"/>
      <c r="SKO24" s="194"/>
      <c r="SKP24" s="194"/>
      <c r="SKQ24" s="194"/>
      <c r="SKR24" s="194"/>
      <c r="SKS24" s="194"/>
      <c r="SKT24" s="194"/>
      <c r="SKU24" s="194"/>
      <c r="SKV24" s="194"/>
      <c r="SKW24" s="194"/>
      <c r="SKX24" s="194"/>
      <c r="SKY24" s="194"/>
      <c r="SKZ24" s="194"/>
      <c r="SLA24" s="194"/>
      <c r="SLB24" s="194"/>
      <c r="SLC24" s="194"/>
      <c r="SLD24" s="194"/>
      <c r="SLE24" s="194"/>
      <c r="SLF24" s="194"/>
      <c r="SLG24" s="194"/>
      <c r="SLH24" s="194"/>
      <c r="SLI24" s="194"/>
      <c r="SLJ24" s="194"/>
      <c r="SLK24" s="194"/>
      <c r="SLL24" s="194"/>
      <c r="SLM24" s="194"/>
      <c r="SLN24" s="194"/>
      <c r="SLO24" s="194"/>
      <c r="SLP24" s="194"/>
      <c r="SLQ24" s="194"/>
      <c r="SLR24" s="194"/>
      <c r="SLS24" s="194"/>
      <c r="SLT24" s="194"/>
      <c r="SLU24" s="194"/>
      <c r="SLV24" s="194"/>
      <c r="SLW24" s="194"/>
      <c r="SLX24" s="194"/>
      <c r="SLY24" s="194"/>
      <c r="SLZ24" s="194"/>
      <c r="SMA24" s="194"/>
      <c r="SMB24" s="194"/>
      <c r="SMC24" s="194"/>
      <c r="SMD24" s="194"/>
      <c r="SME24" s="194"/>
      <c r="SMF24" s="194"/>
      <c r="SMG24" s="194"/>
      <c r="SMH24" s="194"/>
      <c r="SMI24" s="194"/>
      <c r="SMJ24" s="194"/>
      <c r="SMK24" s="194"/>
      <c r="SML24" s="194"/>
      <c r="SMM24" s="194"/>
      <c r="SMN24" s="194"/>
      <c r="SMO24" s="194"/>
      <c r="SMP24" s="194"/>
      <c r="SMQ24" s="194"/>
      <c r="SMR24" s="194"/>
      <c r="SMS24" s="194"/>
      <c r="SMT24" s="194"/>
      <c r="SMU24" s="194"/>
      <c r="SMV24" s="194"/>
      <c r="SMW24" s="194"/>
      <c r="SMX24" s="194"/>
      <c r="SMY24" s="194"/>
      <c r="SMZ24" s="194"/>
      <c r="SNA24" s="194"/>
      <c r="SNB24" s="194"/>
      <c r="SNC24" s="194"/>
      <c r="SND24" s="194"/>
      <c r="SNE24" s="194"/>
      <c r="SNF24" s="194"/>
      <c r="SNG24" s="194"/>
      <c r="SNH24" s="194"/>
      <c r="SNI24" s="194"/>
      <c r="SNJ24" s="194"/>
      <c r="SNK24" s="194"/>
      <c r="SNL24" s="194"/>
      <c r="SNM24" s="194"/>
      <c r="SNN24" s="194"/>
      <c r="SNO24" s="194"/>
      <c r="SNP24" s="194"/>
      <c r="SNQ24" s="194"/>
      <c r="SNR24" s="194"/>
      <c r="SNS24" s="194"/>
      <c r="SNT24" s="194"/>
      <c r="SNU24" s="194"/>
      <c r="SNV24" s="194"/>
      <c r="SNW24" s="194"/>
      <c r="SNX24" s="194"/>
      <c r="SNY24" s="194"/>
      <c r="SNZ24" s="194"/>
      <c r="SOA24" s="194"/>
      <c r="SOB24" s="194"/>
      <c r="SOC24" s="194"/>
      <c r="SOD24" s="194"/>
      <c r="SOE24" s="194"/>
      <c r="SOF24" s="194"/>
      <c r="SOG24" s="194"/>
      <c r="SOH24" s="194"/>
      <c r="SOI24" s="194"/>
      <c r="SOJ24" s="194"/>
      <c r="SOK24" s="194"/>
      <c r="SOL24" s="194"/>
      <c r="SOM24" s="194"/>
      <c r="SON24" s="194"/>
      <c r="SOO24" s="194"/>
      <c r="SOP24" s="194"/>
      <c r="SOQ24" s="194"/>
      <c r="SOR24" s="194"/>
      <c r="SOS24" s="194"/>
      <c r="SOT24" s="194"/>
      <c r="SOU24" s="194"/>
      <c r="SOV24" s="194"/>
      <c r="SOW24" s="194"/>
      <c r="SOX24" s="194"/>
      <c r="SOY24" s="194"/>
      <c r="SOZ24" s="194"/>
      <c r="SPA24" s="194"/>
      <c r="SPB24" s="194"/>
      <c r="SPC24" s="194"/>
      <c r="SPD24" s="194"/>
      <c r="SPE24" s="194"/>
      <c r="SPF24" s="194"/>
      <c r="SPG24" s="194"/>
      <c r="SPH24" s="194"/>
      <c r="SPI24" s="194"/>
      <c r="SPJ24" s="194"/>
      <c r="SPK24" s="194"/>
      <c r="SPL24" s="194"/>
      <c r="SPM24" s="194"/>
      <c r="SPN24" s="194"/>
      <c r="SPO24" s="194"/>
      <c r="SPP24" s="194"/>
      <c r="SPQ24" s="194"/>
      <c r="SPR24" s="194"/>
      <c r="SPS24" s="194"/>
      <c r="SPT24" s="194"/>
      <c r="SPU24" s="194"/>
      <c r="SPV24" s="194"/>
      <c r="SPW24" s="194"/>
      <c r="SPX24" s="194"/>
      <c r="SPY24" s="194"/>
      <c r="SPZ24" s="194"/>
      <c r="SQA24" s="194"/>
      <c r="SQB24" s="194"/>
      <c r="SQC24" s="194"/>
      <c r="SQD24" s="194"/>
      <c r="SQE24" s="194"/>
      <c r="SQF24" s="194"/>
      <c r="SQG24" s="194"/>
      <c r="SQH24" s="194"/>
      <c r="SQI24" s="194"/>
      <c r="SQJ24" s="194"/>
      <c r="SQK24" s="194"/>
      <c r="SQL24" s="194"/>
      <c r="SQM24" s="194"/>
      <c r="SQN24" s="194"/>
      <c r="SQO24" s="194"/>
      <c r="SQP24" s="194"/>
      <c r="SQQ24" s="194"/>
      <c r="SQR24" s="194"/>
      <c r="SQS24" s="194"/>
      <c r="SQT24" s="194"/>
      <c r="SQU24" s="194"/>
      <c r="SQV24" s="194"/>
      <c r="SQW24" s="194"/>
      <c r="SQX24" s="194"/>
      <c r="SQY24" s="194"/>
      <c r="SQZ24" s="194"/>
      <c r="SRA24" s="194"/>
      <c r="SRB24" s="194"/>
      <c r="SRC24" s="194"/>
      <c r="SRD24" s="194"/>
      <c r="SRE24" s="194"/>
      <c r="SRF24" s="194"/>
      <c r="SRG24" s="194"/>
      <c r="SRH24" s="194"/>
      <c r="SRI24" s="194"/>
      <c r="SRJ24" s="194"/>
      <c r="SRK24" s="194"/>
      <c r="SRL24" s="194"/>
      <c r="SRM24" s="194"/>
      <c r="SRN24" s="194"/>
      <c r="SRO24" s="194"/>
      <c r="SRP24" s="194"/>
      <c r="SRQ24" s="194"/>
      <c r="SRR24" s="194"/>
      <c r="SRS24" s="194"/>
      <c r="SRT24" s="194"/>
      <c r="SRU24" s="194"/>
      <c r="SRV24" s="194"/>
      <c r="SRW24" s="194"/>
      <c r="SRX24" s="194"/>
      <c r="SRY24" s="194"/>
      <c r="SRZ24" s="194"/>
      <c r="SSA24" s="194"/>
      <c r="SSB24" s="194"/>
      <c r="SSC24" s="194"/>
      <c r="SSD24" s="194"/>
      <c r="SSE24" s="194"/>
      <c r="SSF24" s="194"/>
      <c r="SSG24" s="194"/>
      <c r="SSH24" s="194"/>
      <c r="SSI24" s="194"/>
      <c r="SSJ24" s="194"/>
      <c r="SSK24" s="194"/>
      <c r="SSL24" s="194"/>
      <c r="SSM24" s="194"/>
      <c r="SSN24" s="194"/>
      <c r="SSO24" s="194"/>
      <c r="SSP24" s="194"/>
      <c r="SSQ24" s="194"/>
      <c r="SSR24" s="194"/>
      <c r="SSS24" s="194"/>
      <c r="SST24" s="194"/>
      <c r="SSU24" s="194"/>
      <c r="SSV24" s="194"/>
      <c r="SSW24" s="194"/>
      <c r="SSX24" s="194"/>
      <c r="SSY24" s="194"/>
      <c r="SSZ24" s="194"/>
      <c r="STA24" s="194"/>
      <c r="STB24" s="194"/>
      <c r="STC24" s="194"/>
      <c r="STD24" s="194"/>
      <c r="STE24" s="194"/>
      <c r="STF24" s="194"/>
      <c r="STG24" s="194"/>
      <c r="STH24" s="194"/>
      <c r="STI24" s="194"/>
      <c r="STJ24" s="194"/>
      <c r="STK24" s="194"/>
      <c r="STL24" s="194"/>
      <c r="STM24" s="194"/>
      <c r="STN24" s="194"/>
      <c r="STO24" s="194"/>
      <c r="STP24" s="194"/>
      <c r="STQ24" s="194"/>
      <c r="STR24" s="194"/>
      <c r="STS24" s="194"/>
      <c r="STT24" s="194"/>
      <c r="STU24" s="194"/>
      <c r="STV24" s="194"/>
      <c r="STW24" s="194"/>
      <c r="STX24" s="194"/>
      <c r="STY24" s="194"/>
      <c r="STZ24" s="194"/>
      <c r="SUA24" s="194"/>
      <c r="SUB24" s="194"/>
      <c r="SUC24" s="194"/>
      <c r="SUD24" s="194"/>
      <c r="SUE24" s="194"/>
      <c r="SUF24" s="194"/>
      <c r="SUG24" s="194"/>
      <c r="SUH24" s="194"/>
      <c r="SUI24" s="194"/>
      <c r="SUJ24" s="194"/>
      <c r="SUK24" s="194"/>
      <c r="SUL24" s="194"/>
      <c r="SUM24" s="194"/>
      <c r="SUN24" s="194"/>
      <c r="SUO24" s="194"/>
      <c r="SUP24" s="194"/>
      <c r="SUQ24" s="194"/>
      <c r="SUR24" s="194"/>
      <c r="SUS24" s="194"/>
      <c r="SUT24" s="194"/>
      <c r="SUU24" s="194"/>
      <c r="SUV24" s="194"/>
      <c r="SUW24" s="194"/>
      <c r="SUX24" s="194"/>
      <c r="SUY24" s="194"/>
      <c r="SUZ24" s="194"/>
      <c r="SVA24" s="194"/>
      <c r="SVB24" s="194"/>
      <c r="SVC24" s="194"/>
      <c r="SVD24" s="194"/>
      <c r="SVE24" s="194"/>
      <c r="SVF24" s="194"/>
      <c r="SVG24" s="194"/>
      <c r="SVH24" s="194"/>
      <c r="SVI24" s="194"/>
      <c r="SVJ24" s="194"/>
      <c r="SVK24" s="194"/>
      <c r="SVL24" s="194"/>
      <c r="SVM24" s="194"/>
      <c r="SVN24" s="194"/>
      <c r="SVO24" s="194"/>
      <c r="SVP24" s="194"/>
      <c r="SVQ24" s="194"/>
      <c r="SVR24" s="194"/>
      <c r="SVS24" s="194"/>
      <c r="SVT24" s="194"/>
      <c r="SVU24" s="194"/>
      <c r="SVV24" s="194"/>
      <c r="SVW24" s="194"/>
      <c r="SVX24" s="194"/>
      <c r="SVY24" s="194"/>
      <c r="SVZ24" s="194"/>
      <c r="SWA24" s="194"/>
      <c r="SWB24" s="194"/>
      <c r="SWC24" s="194"/>
      <c r="SWD24" s="194"/>
      <c r="SWE24" s="194"/>
      <c r="SWF24" s="194"/>
      <c r="SWG24" s="194"/>
      <c r="SWH24" s="194"/>
      <c r="SWI24" s="194"/>
      <c r="SWJ24" s="194"/>
      <c r="SWK24" s="194"/>
      <c r="SWL24" s="194"/>
      <c r="SWM24" s="194"/>
      <c r="SWN24" s="194"/>
      <c r="SWO24" s="194"/>
      <c r="SWP24" s="194"/>
      <c r="SWQ24" s="194"/>
      <c r="SWR24" s="194"/>
      <c r="SWS24" s="194"/>
      <c r="SWT24" s="194"/>
      <c r="SWU24" s="194"/>
      <c r="SWV24" s="194"/>
      <c r="SWW24" s="194"/>
      <c r="SWX24" s="194"/>
      <c r="SWY24" s="194"/>
      <c r="SWZ24" s="194"/>
      <c r="SXA24" s="194"/>
      <c r="SXB24" s="194"/>
      <c r="SXC24" s="194"/>
      <c r="SXD24" s="194"/>
      <c r="SXE24" s="194"/>
      <c r="SXF24" s="194"/>
      <c r="SXG24" s="194"/>
      <c r="SXH24" s="194"/>
      <c r="SXI24" s="194"/>
      <c r="SXJ24" s="194"/>
      <c r="SXK24" s="194"/>
      <c r="SXL24" s="194"/>
      <c r="SXM24" s="194"/>
      <c r="SXN24" s="194"/>
      <c r="SXO24" s="194"/>
      <c r="SXP24" s="194"/>
      <c r="SXQ24" s="194"/>
      <c r="SXR24" s="194"/>
      <c r="SXS24" s="194"/>
      <c r="SXT24" s="194"/>
      <c r="SXU24" s="194"/>
      <c r="SXV24" s="194"/>
      <c r="SXW24" s="194"/>
      <c r="SXX24" s="194"/>
      <c r="SXY24" s="194"/>
      <c r="SXZ24" s="194"/>
      <c r="SYA24" s="194"/>
      <c r="SYB24" s="194"/>
      <c r="SYC24" s="194"/>
      <c r="SYD24" s="194"/>
      <c r="SYE24" s="194"/>
      <c r="SYF24" s="194"/>
      <c r="SYG24" s="194"/>
      <c r="SYH24" s="194"/>
      <c r="SYI24" s="194"/>
      <c r="SYJ24" s="194"/>
      <c r="SYK24" s="194"/>
      <c r="SYL24" s="194"/>
      <c r="SYM24" s="194"/>
      <c r="SYN24" s="194"/>
      <c r="SYO24" s="194"/>
      <c r="SYP24" s="194"/>
      <c r="SYQ24" s="194"/>
      <c r="SYR24" s="194"/>
      <c r="SYS24" s="194"/>
      <c r="SYT24" s="194"/>
      <c r="SYU24" s="194"/>
      <c r="SYV24" s="194"/>
      <c r="SYW24" s="194"/>
      <c r="SYX24" s="194"/>
      <c r="SYY24" s="194"/>
      <c r="SYZ24" s="194"/>
      <c r="SZA24" s="194"/>
      <c r="SZB24" s="194"/>
      <c r="SZC24" s="194"/>
      <c r="SZD24" s="194"/>
      <c r="SZE24" s="194"/>
      <c r="SZF24" s="194"/>
      <c r="SZG24" s="194"/>
      <c r="SZH24" s="194"/>
      <c r="SZI24" s="194"/>
      <c r="SZJ24" s="194"/>
      <c r="SZK24" s="194"/>
      <c r="SZL24" s="194"/>
      <c r="SZM24" s="194"/>
      <c r="SZN24" s="194"/>
      <c r="SZO24" s="194"/>
      <c r="SZP24" s="194"/>
      <c r="SZQ24" s="194"/>
      <c r="SZR24" s="194"/>
      <c r="SZS24" s="194"/>
      <c r="SZT24" s="194"/>
      <c r="SZU24" s="194"/>
      <c r="SZV24" s="194"/>
      <c r="SZW24" s="194"/>
      <c r="SZX24" s="194"/>
      <c r="SZY24" s="194"/>
      <c r="SZZ24" s="194"/>
      <c r="TAA24" s="194"/>
      <c r="TAB24" s="194"/>
      <c r="TAC24" s="194"/>
      <c r="TAD24" s="194"/>
      <c r="TAE24" s="194"/>
      <c r="TAF24" s="194"/>
      <c r="TAG24" s="194"/>
      <c r="TAH24" s="194"/>
      <c r="TAI24" s="194"/>
      <c r="TAJ24" s="194"/>
      <c r="TAK24" s="194"/>
      <c r="TAL24" s="194"/>
      <c r="TAM24" s="194"/>
      <c r="TAN24" s="194"/>
      <c r="TAO24" s="194"/>
      <c r="TAP24" s="194"/>
      <c r="TAQ24" s="194"/>
      <c r="TAR24" s="194"/>
      <c r="TAS24" s="194"/>
      <c r="TAT24" s="194"/>
      <c r="TAU24" s="194"/>
      <c r="TAV24" s="194"/>
      <c r="TAW24" s="194"/>
      <c r="TAX24" s="194"/>
      <c r="TAY24" s="194"/>
      <c r="TAZ24" s="194"/>
      <c r="TBA24" s="194"/>
      <c r="TBB24" s="194"/>
      <c r="TBC24" s="194"/>
      <c r="TBD24" s="194"/>
      <c r="TBE24" s="194"/>
      <c r="TBF24" s="194"/>
      <c r="TBG24" s="194"/>
      <c r="TBH24" s="194"/>
      <c r="TBI24" s="194"/>
      <c r="TBJ24" s="194"/>
      <c r="TBK24" s="194"/>
      <c r="TBL24" s="194"/>
      <c r="TBM24" s="194"/>
      <c r="TBN24" s="194"/>
      <c r="TBO24" s="194"/>
      <c r="TBP24" s="194"/>
      <c r="TBQ24" s="194"/>
      <c r="TBR24" s="194"/>
      <c r="TBS24" s="194"/>
      <c r="TBT24" s="194"/>
      <c r="TBU24" s="194"/>
      <c r="TBV24" s="194"/>
      <c r="TBW24" s="194"/>
      <c r="TBX24" s="194"/>
      <c r="TBY24" s="194"/>
      <c r="TBZ24" s="194"/>
      <c r="TCA24" s="194"/>
      <c r="TCB24" s="194"/>
      <c r="TCC24" s="194"/>
      <c r="TCD24" s="194"/>
      <c r="TCE24" s="194"/>
      <c r="TCF24" s="194"/>
      <c r="TCG24" s="194"/>
      <c r="TCH24" s="194"/>
      <c r="TCI24" s="194"/>
      <c r="TCJ24" s="194"/>
      <c r="TCK24" s="194"/>
      <c r="TCL24" s="194"/>
      <c r="TCM24" s="194"/>
      <c r="TCN24" s="194"/>
      <c r="TCO24" s="194"/>
      <c r="TCP24" s="194"/>
      <c r="TCQ24" s="194"/>
      <c r="TCR24" s="194"/>
      <c r="TCS24" s="194"/>
      <c r="TCT24" s="194"/>
      <c r="TCU24" s="194"/>
      <c r="TCV24" s="194"/>
      <c r="TCW24" s="194"/>
      <c r="TCX24" s="194"/>
      <c r="TCY24" s="194"/>
      <c r="TCZ24" s="194"/>
      <c r="TDA24" s="194"/>
      <c r="TDB24" s="194"/>
      <c r="TDC24" s="194"/>
      <c r="TDD24" s="194"/>
      <c r="TDE24" s="194"/>
      <c r="TDF24" s="194"/>
      <c r="TDG24" s="194"/>
      <c r="TDH24" s="194"/>
      <c r="TDI24" s="194"/>
      <c r="TDJ24" s="194"/>
      <c r="TDK24" s="194"/>
      <c r="TDL24" s="194"/>
      <c r="TDM24" s="194"/>
      <c r="TDN24" s="194"/>
      <c r="TDO24" s="194"/>
      <c r="TDP24" s="194"/>
      <c r="TDQ24" s="194"/>
      <c r="TDR24" s="194"/>
      <c r="TDS24" s="194"/>
      <c r="TDT24" s="194"/>
      <c r="TDU24" s="194"/>
      <c r="TDV24" s="194"/>
      <c r="TDW24" s="194"/>
      <c r="TDX24" s="194"/>
      <c r="TDY24" s="194"/>
      <c r="TDZ24" s="194"/>
      <c r="TEA24" s="194"/>
      <c r="TEB24" s="194"/>
      <c r="TEC24" s="194"/>
      <c r="TED24" s="194"/>
      <c r="TEE24" s="194"/>
      <c r="TEF24" s="194"/>
      <c r="TEG24" s="194"/>
      <c r="TEH24" s="194"/>
      <c r="TEI24" s="194"/>
      <c r="TEJ24" s="194"/>
      <c r="TEK24" s="194"/>
      <c r="TEL24" s="194"/>
      <c r="TEM24" s="194"/>
      <c r="TEN24" s="194"/>
      <c r="TEO24" s="194"/>
      <c r="TEP24" s="194"/>
      <c r="TEQ24" s="194"/>
      <c r="TER24" s="194"/>
      <c r="TES24" s="194"/>
      <c r="TET24" s="194"/>
      <c r="TEU24" s="194"/>
      <c r="TEV24" s="194"/>
      <c r="TEW24" s="194"/>
      <c r="TEX24" s="194"/>
      <c r="TEY24" s="194"/>
      <c r="TEZ24" s="194"/>
      <c r="TFA24" s="194"/>
      <c r="TFB24" s="194"/>
      <c r="TFC24" s="194"/>
      <c r="TFD24" s="194"/>
      <c r="TFE24" s="194"/>
      <c r="TFF24" s="194"/>
      <c r="TFG24" s="194"/>
      <c r="TFH24" s="194"/>
      <c r="TFI24" s="194"/>
      <c r="TFJ24" s="194"/>
      <c r="TFK24" s="194"/>
      <c r="TFL24" s="194"/>
      <c r="TFM24" s="194"/>
      <c r="TFN24" s="194"/>
      <c r="TFO24" s="194"/>
      <c r="TFP24" s="194"/>
      <c r="TFQ24" s="194"/>
      <c r="TFR24" s="194"/>
      <c r="TFS24" s="194"/>
      <c r="TFT24" s="194"/>
      <c r="TFU24" s="194"/>
      <c r="TFV24" s="194"/>
      <c r="TFW24" s="194"/>
      <c r="TFX24" s="194"/>
      <c r="TFY24" s="194"/>
      <c r="TFZ24" s="194"/>
      <c r="TGA24" s="194"/>
      <c r="TGB24" s="194"/>
      <c r="TGC24" s="194"/>
      <c r="TGD24" s="194"/>
      <c r="TGE24" s="194"/>
      <c r="TGF24" s="194"/>
      <c r="TGG24" s="194"/>
      <c r="TGH24" s="194"/>
      <c r="TGI24" s="194"/>
      <c r="TGJ24" s="194"/>
      <c r="TGK24" s="194"/>
      <c r="TGL24" s="194"/>
      <c r="TGM24" s="194"/>
      <c r="TGN24" s="194"/>
      <c r="TGO24" s="194"/>
      <c r="TGP24" s="194"/>
      <c r="TGQ24" s="194"/>
      <c r="TGR24" s="194"/>
      <c r="TGS24" s="194"/>
      <c r="TGT24" s="194"/>
      <c r="TGU24" s="194"/>
      <c r="TGV24" s="194"/>
      <c r="TGW24" s="194"/>
      <c r="TGX24" s="194"/>
      <c r="TGY24" s="194"/>
      <c r="TGZ24" s="194"/>
      <c r="THA24" s="194"/>
      <c r="THB24" s="194"/>
      <c r="THC24" s="194"/>
      <c r="THD24" s="194"/>
      <c r="THE24" s="194"/>
      <c r="THF24" s="194"/>
      <c r="THG24" s="194"/>
      <c r="THH24" s="194"/>
      <c r="THI24" s="194"/>
      <c r="THJ24" s="194"/>
      <c r="THK24" s="194"/>
      <c r="THL24" s="194"/>
      <c r="THM24" s="194"/>
      <c r="THN24" s="194"/>
      <c r="THO24" s="194"/>
      <c r="THP24" s="194"/>
      <c r="THQ24" s="194"/>
      <c r="THR24" s="194"/>
      <c r="THS24" s="194"/>
      <c r="THT24" s="194"/>
      <c r="THU24" s="194"/>
      <c r="THV24" s="194"/>
      <c r="THW24" s="194"/>
      <c r="THX24" s="194"/>
      <c r="THY24" s="194"/>
      <c r="THZ24" s="194"/>
      <c r="TIA24" s="194"/>
      <c r="TIB24" s="194"/>
      <c r="TIC24" s="194"/>
      <c r="TID24" s="194"/>
      <c r="TIE24" s="194"/>
      <c r="TIF24" s="194"/>
      <c r="TIG24" s="194"/>
      <c r="TIH24" s="194"/>
      <c r="TII24" s="194"/>
      <c r="TIJ24" s="194"/>
      <c r="TIK24" s="194"/>
      <c r="TIL24" s="194"/>
      <c r="TIM24" s="194"/>
      <c r="TIN24" s="194"/>
      <c r="TIO24" s="194"/>
      <c r="TIP24" s="194"/>
      <c r="TIQ24" s="194"/>
      <c r="TIR24" s="194"/>
      <c r="TIS24" s="194"/>
      <c r="TIT24" s="194"/>
      <c r="TIU24" s="194"/>
      <c r="TIV24" s="194"/>
      <c r="TIW24" s="194"/>
      <c r="TIX24" s="194"/>
      <c r="TIY24" s="194"/>
      <c r="TIZ24" s="194"/>
      <c r="TJA24" s="194"/>
      <c r="TJB24" s="194"/>
      <c r="TJC24" s="194"/>
      <c r="TJD24" s="194"/>
      <c r="TJE24" s="194"/>
      <c r="TJF24" s="194"/>
      <c r="TJG24" s="194"/>
      <c r="TJH24" s="194"/>
      <c r="TJI24" s="194"/>
      <c r="TJJ24" s="194"/>
      <c r="TJK24" s="194"/>
      <c r="TJL24" s="194"/>
      <c r="TJM24" s="194"/>
      <c r="TJN24" s="194"/>
      <c r="TJO24" s="194"/>
      <c r="TJP24" s="194"/>
      <c r="TJQ24" s="194"/>
      <c r="TJR24" s="194"/>
      <c r="TJS24" s="194"/>
      <c r="TJT24" s="194"/>
      <c r="TJU24" s="194"/>
      <c r="TJV24" s="194"/>
      <c r="TJW24" s="194"/>
      <c r="TJX24" s="194"/>
      <c r="TJY24" s="194"/>
      <c r="TJZ24" s="194"/>
      <c r="TKA24" s="194"/>
      <c r="TKB24" s="194"/>
      <c r="TKC24" s="194"/>
      <c r="TKD24" s="194"/>
      <c r="TKE24" s="194"/>
      <c r="TKF24" s="194"/>
      <c r="TKG24" s="194"/>
      <c r="TKH24" s="194"/>
      <c r="TKI24" s="194"/>
      <c r="TKJ24" s="194"/>
      <c r="TKK24" s="194"/>
      <c r="TKL24" s="194"/>
      <c r="TKM24" s="194"/>
      <c r="TKN24" s="194"/>
      <c r="TKO24" s="194"/>
      <c r="TKP24" s="194"/>
      <c r="TKQ24" s="194"/>
      <c r="TKR24" s="194"/>
      <c r="TKS24" s="194"/>
      <c r="TKT24" s="194"/>
      <c r="TKU24" s="194"/>
      <c r="TKV24" s="194"/>
      <c r="TKW24" s="194"/>
      <c r="TKX24" s="194"/>
      <c r="TKY24" s="194"/>
      <c r="TKZ24" s="194"/>
      <c r="TLA24" s="194"/>
      <c r="TLB24" s="194"/>
      <c r="TLC24" s="194"/>
      <c r="TLD24" s="194"/>
      <c r="TLE24" s="194"/>
      <c r="TLF24" s="194"/>
      <c r="TLG24" s="194"/>
      <c r="TLH24" s="194"/>
      <c r="TLI24" s="194"/>
      <c r="TLJ24" s="194"/>
      <c r="TLK24" s="194"/>
      <c r="TLL24" s="194"/>
      <c r="TLM24" s="194"/>
      <c r="TLN24" s="194"/>
      <c r="TLO24" s="194"/>
      <c r="TLP24" s="194"/>
      <c r="TLQ24" s="194"/>
      <c r="TLR24" s="194"/>
      <c r="TLS24" s="194"/>
      <c r="TLT24" s="194"/>
      <c r="TLU24" s="194"/>
      <c r="TLV24" s="194"/>
      <c r="TLW24" s="194"/>
      <c r="TLX24" s="194"/>
      <c r="TLY24" s="194"/>
      <c r="TLZ24" s="194"/>
      <c r="TMA24" s="194"/>
      <c r="TMB24" s="194"/>
      <c r="TMC24" s="194"/>
      <c r="TMD24" s="194"/>
      <c r="TME24" s="194"/>
      <c r="TMF24" s="194"/>
      <c r="TMG24" s="194"/>
      <c r="TMH24" s="194"/>
      <c r="TMI24" s="194"/>
      <c r="TMJ24" s="194"/>
      <c r="TMK24" s="194"/>
      <c r="TML24" s="194"/>
      <c r="TMM24" s="194"/>
      <c r="TMN24" s="194"/>
      <c r="TMO24" s="194"/>
      <c r="TMP24" s="194"/>
      <c r="TMQ24" s="194"/>
      <c r="TMR24" s="194"/>
      <c r="TMS24" s="194"/>
      <c r="TMT24" s="194"/>
      <c r="TMU24" s="194"/>
      <c r="TMV24" s="194"/>
      <c r="TMW24" s="194"/>
      <c r="TMX24" s="194"/>
      <c r="TMY24" s="194"/>
      <c r="TMZ24" s="194"/>
      <c r="TNA24" s="194"/>
      <c r="TNB24" s="194"/>
      <c r="TNC24" s="194"/>
      <c r="TND24" s="194"/>
      <c r="TNE24" s="194"/>
      <c r="TNF24" s="194"/>
      <c r="TNG24" s="194"/>
      <c r="TNH24" s="194"/>
      <c r="TNI24" s="194"/>
      <c r="TNJ24" s="194"/>
      <c r="TNK24" s="194"/>
      <c r="TNL24" s="194"/>
      <c r="TNM24" s="194"/>
      <c r="TNN24" s="194"/>
      <c r="TNO24" s="194"/>
      <c r="TNP24" s="194"/>
      <c r="TNQ24" s="194"/>
      <c r="TNR24" s="194"/>
      <c r="TNS24" s="194"/>
      <c r="TNT24" s="194"/>
      <c r="TNU24" s="194"/>
      <c r="TNV24" s="194"/>
      <c r="TNW24" s="194"/>
      <c r="TNX24" s="194"/>
      <c r="TNY24" s="194"/>
      <c r="TNZ24" s="194"/>
      <c r="TOA24" s="194"/>
      <c r="TOB24" s="194"/>
      <c r="TOC24" s="194"/>
      <c r="TOD24" s="194"/>
      <c r="TOE24" s="194"/>
      <c r="TOF24" s="194"/>
      <c r="TOG24" s="194"/>
      <c r="TOH24" s="194"/>
      <c r="TOI24" s="194"/>
      <c r="TOJ24" s="194"/>
      <c r="TOK24" s="194"/>
      <c r="TOL24" s="194"/>
      <c r="TOM24" s="194"/>
      <c r="TON24" s="194"/>
      <c r="TOO24" s="194"/>
      <c r="TOP24" s="194"/>
      <c r="TOQ24" s="194"/>
      <c r="TOR24" s="194"/>
      <c r="TOS24" s="194"/>
      <c r="TOT24" s="194"/>
      <c r="TOU24" s="194"/>
      <c r="TOV24" s="194"/>
      <c r="TOW24" s="194"/>
      <c r="TOX24" s="194"/>
      <c r="TOY24" s="194"/>
      <c r="TOZ24" s="194"/>
      <c r="TPA24" s="194"/>
      <c r="TPB24" s="194"/>
      <c r="TPC24" s="194"/>
      <c r="TPD24" s="194"/>
      <c r="TPE24" s="194"/>
      <c r="TPF24" s="194"/>
      <c r="TPG24" s="194"/>
      <c r="TPH24" s="194"/>
      <c r="TPI24" s="194"/>
      <c r="TPJ24" s="194"/>
      <c r="TPK24" s="194"/>
      <c r="TPL24" s="194"/>
      <c r="TPM24" s="194"/>
      <c r="TPN24" s="194"/>
      <c r="TPO24" s="194"/>
      <c r="TPP24" s="194"/>
      <c r="TPQ24" s="194"/>
      <c r="TPR24" s="194"/>
      <c r="TPS24" s="194"/>
      <c r="TPT24" s="194"/>
      <c r="TPU24" s="194"/>
      <c r="TPV24" s="194"/>
      <c r="TPW24" s="194"/>
      <c r="TPX24" s="194"/>
      <c r="TPY24" s="194"/>
      <c r="TPZ24" s="194"/>
      <c r="TQA24" s="194"/>
      <c r="TQB24" s="194"/>
      <c r="TQC24" s="194"/>
      <c r="TQD24" s="194"/>
      <c r="TQE24" s="194"/>
      <c r="TQF24" s="194"/>
      <c r="TQG24" s="194"/>
      <c r="TQH24" s="194"/>
      <c r="TQI24" s="194"/>
      <c r="TQJ24" s="194"/>
      <c r="TQK24" s="194"/>
      <c r="TQL24" s="194"/>
      <c r="TQM24" s="194"/>
      <c r="TQN24" s="194"/>
      <c r="TQO24" s="194"/>
      <c r="TQP24" s="194"/>
      <c r="TQQ24" s="194"/>
      <c r="TQR24" s="194"/>
      <c r="TQS24" s="194"/>
      <c r="TQT24" s="194"/>
      <c r="TQU24" s="194"/>
      <c r="TQV24" s="194"/>
      <c r="TQW24" s="194"/>
      <c r="TQX24" s="194"/>
      <c r="TQY24" s="194"/>
      <c r="TQZ24" s="194"/>
      <c r="TRA24" s="194"/>
      <c r="TRB24" s="194"/>
      <c r="TRC24" s="194"/>
      <c r="TRD24" s="194"/>
      <c r="TRE24" s="194"/>
      <c r="TRF24" s="194"/>
      <c r="TRG24" s="194"/>
      <c r="TRH24" s="194"/>
      <c r="TRI24" s="194"/>
      <c r="TRJ24" s="194"/>
      <c r="TRK24" s="194"/>
      <c r="TRL24" s="194"/>
      <c r="TRM24" s="194"/>
      <c r="TRN24" s="194"/>
      <c r="TRO24" s="194"/>
      <c r="TRP24" s="194"/>
      <c r="TRQ24" s="194"/>
      <c r="TRR24" s="194"/>
      <c r="TRS24" s="194"/>
      <c r="TRT24" s="194"/>
      <c r="TRU24" s="194"/>
      <c r="TRV24" s="194"/>
      <c r="TRW24" s="194"/>
      <c r="TRX24" s="194"/>
      <c r="TRY24" s="194"/>
      <c r="TRZ24" s="194"/>
      <c r="TSA24" s="194"/>
      <c r="TSB24" s="194"/>
      <c r="TSC24" s="194"/>
      <c r="TSD24" s="194"/>
      <c r="TSE24" s="194"/>
      <c r="TSF24" s="194"/>
      <c r="TSG24" s="194"/>
      <c r="TSH24" s="194"/>
      <c r="TSI24" s="194"/>
      <c r="TSJ24" s="194"/>
      <c r="TSK24" s="194"/>
      <c r="TSL24" s="194"/>
      <c r="TSM24" s="194"/>
      <c r="TSN24" s="194"/>
      <c r="TSO24" s="194"/>
      <c r="TSP24" s="194"/>
      <c r="TSQ24" s="194"/>
      <c r="TSR24" s="194"/>
      <c r="TSS24" s="194"/>
      <c r="TST24" s="194"/>
      <c r="TSU24" s="194"/>
      <c r="TSV24" s="194"/>
      <c r="TSW24" s="194"/>
      <c r="TSX24" s="194"/>
      <c r="TSY24" s="194"/>
      <c r="TSZ24" s="194"/>
      <c r="TTA24" s="194"/>
      <c r="TTB24" s="194"/>
      <c r="TTC24" s="194"/>
      <c r="TTD24" s="194"/>
      <c r="TTE24" s="194"/>
      <c r="TTF24" s="194"/>
      <c r="TTG24" s="194"/>
      <c r="TTH24" s="194"/>
      <c r="TTI24" s="194"/>
      <c r="TTJ24" s="194"/>
      <c r="TTK24" s="194"/>
      <c r="TTL24" s="194"/>
      <c r="TTM24" s="194"/>
      <c r="TTN24" s="194"/>
      <c r="TTO24" s="194"/>
      <c r="TTP24" s="194"/>
      <c r="TTQ24" s="194"/>
      <c r="TTR24" s="194"/>
      <c r="TTS24" s="194"/>
      <c r="TTT24" s="194"/>
      <c r="TTU24" s="194"/>
      <c r="TTV24" s="194"/>
      <c r="TTW24" s="194"/>
      <c r="TTX24" s="194"/>
      <c r="TTY24" s="194"/>
      <c r="TTZ24" s="194"/>
      <c r="TUA24" s="194"/>
      <c r="TUB24" s="194"/>
      <c r="TUC24" s="194"/>
      <c r="TUD24" s="194"/>
      <c r="TUE24" s="194"/>
      <c r="TUF24" s="194"/>
      <c r="TUG24" s="194"/>
      <c r="TUH24" s="194"/>
      <c r="TUI24" s="194"/>
      <c r="TUJ24" s="194"/>
      <c r="TUK24" s="194"/>
      <c r="TUL24" s="194"/>
      <c r="TUM24" s="194"/>
      <c r="TUN24" s="194"/>
      <c r="TUO24" s="194"/>
      <c r="TUP24" s="194"/>
      <c r="TUQ24" s="194"/>
      <c r="TUR24" s="194"/>
      <c r="TUS24" s="194"/>
      <c r="TUT24" s="194"/>
      <c r="TUU24" s="194"/>
      <c r="TUV24" s="194"/>
      <c r="TUW24" s="194"/>
      <c r="TUX24" s="194"/>
      <c r="TUY24" s="194"/>
      <c r="TUZ24" s="194"/>
      <c r="TVA24" s="194"/>
      <c r="TVB24" s="194"/>
      <c r="TVC24" s="194"/>
      <c r="TVD24" s="194"/>
      <c r="TVE24" s="194"/>
      <c r="TVF24" s="194"/>
      <c r="TVG24" s="194"/>
      <c r="TVH24" s="194"/>
      <c r="TVI24" s="194"/>
      <c r="TVJ24" s="194"/>
      <c r="TVK24" s="194"/>
      <c r="TVL24" s="194"/>
      <c r="TVM24" s="194"/>
      <c r="TVN24" s="194"/>
      <c r="TVO24" s="194"/>
      <c r="TVP24" s="194"/>
      <c r="TVQ24" s="194"/>
      <c r="TVR24" s="194"/>
      <c r="TVS24" s="194"/>
      <c r="TVT24" s="194"/>
      <c r="TVU24" s="194"/>
      <c r="TVV24" s="194"/>
      <c r="TVW24" s="194"/>
      <c r="TVX24" s="194"/>
      <c r="TVY24" s="194"/>
      <c r="TVZ24" s="194"/>
      <c r="TWA24" s="194"/>
      <c r="TWB24" s="194"/>
      <c r="TWC24" s="194"/>
      <c r="TWD24" s="194"/>
      <c r="TWE24" s="194"/>
      <c r="TWF24" s="194"/>
      <c r="TWG24" s="194"/>
      <c r="TWH24" s="194"/>
      <c r="TWI24" s="194"/>
      <c r="TWJ24" s="194"/>
      <c r="TWK24" s="194"/>
      <c r="TWL24" s="194"/>
      <c r="TWM24" s="194"/>
      <c r="TWN24" s="194"/>
      <c r="TWO24" s="194"/>
      <c r="TWP24" s="194"/>
      <c r="TWQ24" s="194"/>
      <c r="TWR24" s="194"/>
      <c r="TWS24" s="194"/>
      <c r="TWT24" s="194"/>
      <c r="TWU24" s="194"/>
      <c r="TWV24" s="194"/>
      <c r="TWW24" s="194"/>
      <c r="TWX24" s="194"/>
      <c r="TWY24" s="194"/>
      <c r="TWZ24" s="194"/>
      <c r="TXA24" s="194"/>
      <c r="TXB24" s="194"/>
      <c r="TXC24" s="194"/>
      <c r="TXD24" s="194"/>
      <c r="TXE24" s="194"/>
      <c r="TXF24" s="194"/>
      <c r="TXG24" s="194"/>
      <c r="TXH24" s="194"/>
      <c r="TXI24" s="194"/>
      <c r="TXJ24" s="194"/>
      <c r="TXK24" s="194"/>
      <c r="TXL24" s="194"/>
      <c r="TXM24" s="194"/>
      <c r="TXN24" s="194"/>
      <c r="TXO24" s="194"/>
      <c r="TXP24" s="194"/>
      <c r="TXQ24" s="194"/>
      <c r="TXR24" s="194"/>
      <c r="TXS24" s="194"/>
      <c r="TXT24" s="194"/>
      <c r="TXU24" s="194"/>
      <c r="TXV24" s="194"/>
      <c r="TXW24" s="194"/>
      <c r="TXX24" s="194"/>
      <c r="TXY24" s="194"/>
      <c r="TXZ24" s="194"/>
      <c r="TYA24" s="194"/>
      <c r="TYB24" s="194"/>
      <c r="TYC24" s="194"/>
      <c r="TYD24" s="194"/>
      <c r="TYE24" s="194"/>
      <c r="TYF24" s="194"/>
      <c r="TYG24" s="194"/>
      <c r="TYH24" s="194"/>
      <c r="TYI24" s="194"/>
      <c r="TYJ24" s="194"/>
      <c r="TYK24" s="194"/>
      <c r="TYL24" s="194"/>
      <c r="TYM24" s="194"/>
      <c r="TYN24" s="194"/>
      <c r="TYO24" s="194"/>
      <c r="TYP24" s="194"/>
      <c r="TYQ24" s="194"/>
      <c r="TYR24" s="194"/>
      <c r="TYS24" s="194"/>
      <c r="TYT24" s="194"/>
      <c r="TYU24" s="194"/>
      <c r="TYV24" s="194"/>
      <c r="TYW24" s="194"/>
      <c r="TYX24" s="194"/>
      <c r="TYY24" s="194"/>
      <c r="TYZ24" s="194"/>
      <c r="TZA24" s="194"/>
      <c r="TZB24" s="194"/>
      <c r="TZC24" s="194"/>
      <c r="TZD24" s="194"/>
      <c r="TZE24" s="194"/>
      <c r="TZF24" s="194"/>
      <c r="TZG24" s="194"/>
      <c r="TZH24" s="194"/>
      <c r="TZI24" s="194"/>
      <c r="TZJ24" s="194"/>
      <c r="TZK24" s="194"/>
      <c r="TZL24" s="194"/>
      <c r="TZM24" s="194"/>
      <c r="TZN24" s="194"/>
      <c r="TZO24" s="194"/>
      <c r="TZP24" s="194"/>
      <c r="TZQ24" s="194"/>
      <c r="TZR24" s="194"/>
      <c r="TZS24" s="194"/>
      <c r="TZT24" s="194"/>
      <c r="TZU24" s="194"/>
      <c r="TZV24" s="194"/>
      <c r="TZW24" s="194"/>
      <c r="TZX24" s="194"/>
      <c r="TZY24" s="194"/>
      <c r="TZZ24" s="194"/>
      <c r="UAA24" s="194"/>
      <c r="UAB24" s="194"/>
      <c r="UAC24" s="194"/>
      <c r="UAD24" s="194"/>
      <c r="UAE24" s="194"/>
      <c r="UAF24" s="194"/>
      <c r="UAG24" s="194"/>
      <c r="UAH24" s="194"/>
      <c r="UAI24" s="194"/>
      <c r="UAJ24" s="194"/>
      <c r="UAK24" s="194"/>
      <c r="UAL24" s="194"/>
      <c r="UAM24" s="194"/>
      <c r="UAN24" s="194"/>
      <c r="UAO24" s="194"/>
      <c r="UAP24" s="194"/>
      <c r="UAQ24" s="194"/>
      <c r="UAR24" s="194"/>
      <c r="UAS24" s="194"/>
      <c r="UAT24" s="194"/>
      <c r="UAU24" s="194"/>
      <c r="UAV24" s="194"/>
      <c r="UAW24" s="194"/>
      <c r="UAX24" s="194"/>
      <c r="UAY24" s="194"/>
      <c r="UAZ24" s="194"/>
      <c r="UBA24" s="194"/>
      <c r="UBB24" s="194"/>
      <c r="UBC24" s="194"/>
      <c r="UBD24" s="194"/>
      <c r="UBE24" s="194"/>
      <c r="UBF24" s="194"/>
      <c r="UBG24" s="194"/>
      <c r="UBH24" s="194"/>
      <c r="UBI24" s="194"/>
      <c r="UBJ24" s="194"/>
      <c r="UBK24" s="194"/>
      <c r="UBL24" s="194"/>
      <c r="UBM24" s="194"/>
      <c r="UBN24" s="194"/>
      <c r="UBO24" s="194"/>
      <c r="UBP24" s="194"/>
      <c r="UBQ24" s="194"/>
      <c r="UBR24" s="194"/>
      <c r="UBS24" s="194"/>
      <c r="UBT24" s="194"/>
      <c r="UBU24" s="194"/>
      <c r="UBV24" s="194"/>
      <c r="UBW24" s="194"/>
      <c r="UBX24" s="194"/>
      <c r="UBY24" s="194"/>
      <c r="UBZ24" s="194"/>
      <c r="UCA24" s="194"/>
      <c r="UCB24" s="194"/>
      <c r="UCC24" s="194"/>
      <c r="UCD24" s="194"/>
      <c r="UCE24" s="194"/>
      <c r="UCF24" s="194"/>
      <c r="UCG24" s="194"/>
      <c r="UCH24" s="194"/>
      <c r="UCI24" s="194"/>
      <c r="UCJ24" s="194"/>
      <c r="UCK24" s="194"/>
      <c r="UCL24" s="194"/>
      <c r="UCM24" s="194"/>
      <c r="UCN24" s="194"/>
      <c r="UCO24" s="194"/>
      <c r="UCP24" s="194"/>
      <c r="UCQ24" s="194"/>
      <c r="UCR24" s="194"/>
      <c r="UCS24" s="194"/>
      <c r="UCT24" s="194"/>
      <c r="UCU24" s="194"/>
      <c r="UCV24" s="194"/>
      <c r="UCW24" s="194"/>
      <c r="UCX24" s="194"/>
      <c r="UCY24" s="194"/>
      <c r="UCZ24" s="194"/>
      <c r="UDA24" s="194"/>
      <c r="UDB24" s="194"/>
      <c r="UDC24" s="194"/>
      <c r="UDD24" s="194"/>
      <c r="UDE24" s="194"/>
      <c r="UDF24" s="194"/>
      <c r="UDG24" s="194"/>
      <c r="UDH24" s="194"/>
      <c r="UDI24" s="194"/>
      <c r="UDJ24" s="194"/>
      <c r="UDK24" s="194"/>
      <c r="UDL24" s="194"/>
      <c r="UDM24" s="194"/>
      <c r="UDN24" s="194"/>
      <c r="UDO24" s="194"/>
      <c r="UDP24" s="194"/>
      <c r="UDQ24" s="194"/>
      <c r="UDR24" s="194"/>
      <c r="UDS24" s="194"/>
      <c r="UDT24" s="194"/>
      <c r="UDU24" s="194"/>
      <c r="UDV24" s="194"/>
      <c r="UDW24" s="194"/>
      <c r="UDX24" s="194"/>
      <c r="UDY24" s="194"/>
      <c r="UDZ24" s="194"/>
      <c r="UEA24" s="194"/>
      <c r="UEB24" s="194"/>
      <c r="UEC24" s="194"/>
      <c r="UED24" s="194"/>
      <c r="UEE24" s="194"/>
      <c r="UEF24" s="194"/>
      <c r="UEG24" s="194"/>
      <c r="UEH24" s="194"/>
      <c r="UEI24" s="194"/>
      <c r="UEJ24" s="194"/>
      <c r="UEK24" s="194"/>
      <c r="UEL24" s="194"/>
      <c r="UEM24" s="194"/>
      <c r="UEN24" s="194"/>
      <c r="UEO24" s="194"/>
      <c r="UEP24" s="194"/>
      <c r="UEQ24" s="194"/>
      <c r="UER24" s="194"/>
      <c r="UES24" s="194"/>
      <c r="UET24" s="194"/>
      <c r="UEU24" s="194"/>
      <c r="UEV24" s="194"/>
      <c r="UEW24" s="194"/>
      <c r="UEX24" s="194"/>
      <c r="UEY24" s="194"/>
      <c r="UEZ24" s="194"/>
      <c r="UFA24" s="194"/>
      <c r="UFB24" s="194"/>
      <c r="UFC24" s="194"/>
      <c r="UFD24" s="194"/>
      <c r="UFE24" s="194"/>
      <c r="UFF24" s="194"/>
      <c r="UFG24" s="194"/>
      <c r="UFH24" s="194"/>
      <c r="UFI24" s="194"/>
      <c r="UFJ24" s="194"/>
      <c r="UFK24" s="194"/>
      <c r="UFL24" s="194"/>
      <c r="UFM24" s="194"/>
      <c r="UFN24" s="194"/>
      <c r="UFO24" s="194"/>
      <c r="UFP24" s="194"/>
      <c r="UFQ24" s="194"/>
      <c r="UFR24" s="194"/>
      <c r="UFS24" s="194"/>
      <c r="UFT24" s="194"/>
      <c r="UFU24" s="194"/>
      <c r="UFV24" s="194"/>
      <c r="UFW24" s="194"/>
      <c r="UFX24" s="194"/>
      <c r="UFY24" s="194"/>
      <c r="UFZ24" s="194"/>
      <c r="UGA24" s="194"/>
      <c r="UGB24" s="194"/>
      <c r="UGC24" s="194"/>
      <c r="UGD24" s="194"/>
      <c r="UGE24" s="194"/>
      <c r="UGF24" s="194"/>
      <c r="UGG24" s="194"/>
      <c r="UGH24" s="194"/>
      <c r="UGI24" s="194"/>
      <c r="UGJ24" s="194"/>
      <c r="UGK24" s="194"/>
      <c r="UGL24" s="194"/>
      <c r="UGM24" s="194"/>
      <c r="UGN24" s="194"/>
      <c r="UGO24" s="194"/>
      <c r="UGP24" s="194"/>
      <c r="UGQ24" s="194"/>
      <c r="UGR24" s="194"/>
      <c r="UGS24" s="194"/>
      <c r="UGT24" s="194"/>
      <c r="UGU24" s="194"/>
      <c r="UGV24" s="194"/>
      <c r="UGW24" s="194"/>
      <c r="UGX24" s="194"/>
      <c r="UGY24" s="194"/>
      <c r="UGZ24" s="194"/>
      <c r="UHA24" s="194"/>
      <c r="UHB24" s="194"/>
      <c r="UHC24" s="194"/>
      <c r="UHD24" s="194"/>
      <c r="UHE24" s="194"/>
      <c r="UHF24" s="194"/>
      <c r="UHG24" s="194"/>
      <c r="UHH24" s="194"/>
      <c r="UHI24" s="194"/>
      <c r="UHJ24" s="194"/>
      <c r="UHK24" s="194"/>
      <c r="UHL24" s="194"/>
      <c r="UHM24" s="194"/>
      <c r="UHN24" s="194"/>
      <c r="UHO24" s="194"/>
      <c r="UHP24" s="194"/>
      <c r="UHQ24" s="194"/>
      <c r="UHR24" s="194"/>
      <c r="UHS24" s="194"/>
      <c r="UHT24" s="194"/>
      <c r="UHU24" s="194"/>
      <c r="UHV24" s="194"/>
      <c r="UHW24" s="194"/>
      <c r="UHX24" s="194"/>
      <c r="UHY24" s="194"/>
      <c r="UHZ24" s="194"/>
      <c r="UIA24" s="194"/>
      <c r="UIB24" s="194"/>
      <c r="UIC24" s="194"/>
      <c r="UID24" s="194"/>
      <c r="UIE24" s="194"/>
      <c r="UIF24" s="194"/>
      <c r="UIG24" s="194"/>
      <c r="UIH24" s="194"/>
      <c r="UII24" s="194"/>
      <c r="UIJ24" s="194"/>
      <c r="UIK24" s="194"/>
      <c r="UIL24" s="194"/>
      <c r="UIM24" s="194"/>
      <c r="UIN24" s="194"/>
      <c r="UIO24" s="194"/>
      <c r="UIP24" s="194"/>
      <c r="UIQ24" s="194"/>
      <c r="UIR24" s="194"/>
      <c r="UIS24" s="194"/>
      <c r="UIT24" s="194"/>
      <c r="UIU24" s="194"/>
      <c r="UIV24" s="194"/>
      <c r="UIW24" s="194"/>
      <c r="UIX24" s="194"/>
      <c r="UIY24" s="194"/>
      <c r="UIZ24" s="194"/>
      <c r="UJA24" s="194"/>
      <c r="UJB24" s="194"/>
      <c r="UJC24" s="194"/>
      <c r="UJD24" s="194"/>
      <c r="UJE24" s="194"/>
      <c r="UJF24" s="194"/>
      <c r="UJG24" s="194"/>
      <c r="UJH24" s="194"/>
      <c r="UJI24" s="194"/>
      <c r="UJJ24" s="194"/>
      <c r="UJK24" s="194"/>
      <c r="UJL24" s="194"/>
      <c r="UJM24" s="194"/>
      <c r="UJN24" s="194"/>
      <c r="UJO24" s="194"/>
      <c r="UJP24" s="194"/>
      <c r="UJQ24" s="194"/>
      <c r="UJR24" s="194"/>
      <c r="UJS24" s="194"/>
      <c r="UJT24" s="194"/>
      <c r="UJU24" s="194"/>
      <c r="UJV24" s="194"/>
      <c r="UJW24" s="194"/>
      <c r="UJX24" s="194"/>
      <c r="UJY24" s="194"/>
      <c r="UJZ24" s="194"/>
      <c r="UKA24" s="194"/>
      <c r="UKB24" s="194"/>
      <c r="UKC24" s="194"/>
      <c r="UKD24" s="194"/>
      <c r="UKE24" s="194"/>
      <c r="UKF24" s="194"/>
      <c r="UKG24" s="194"/>
      <c r="UKH24" s="194"/>
      <c r="UKI24" s="194"/>
      <c r="UKJ24" s="194"/>
      <c r="UKK24" s="194"/>
      <c r="UKL24" s="194"/>
      <c r="UKM24" s="194"/>
      <c r="UKN24" s="194"/>
      <c r="UKO24" s="194"/>
      <c r="UKP24" s="194"/>
      <c r="UKQ24" s="194"/>
      <c r="UKR24" s="194"/>
      <c r="UKS24" s="194"/>
      <c r="UKT24" s="194"/>
      <c r="UKU24" s="194"/>
      <c r="UKV24" s="194"/>
      <c r="UKW24" s="194"/>
      <c r="UKX24" s="194"/>
      <c r="UKY24" s="194"/>
      <c r="UKZ24" s="194"/>
      <c r="ULA24" s="194"/>
      <c r="ULB24" s="194"/>
      <c r="ULC24" s="194"/>
      <c r="ULD24" s="194"/>
      <c r="ULE24" s="194"/>
      <c r="ULF24" s="194"/>
      <c r="ULG24" s="194"/>
      <c r="ULH24" s="194"/>
      <c r="ULI24" s="194"/>
      <c r="ULJ24" s="194"/>
      <c r="ULK24" s="194"/>
      <c r="ULL24" s="194"/>
      <c r="ULM24" s="194"/>
      <c r="ULN24" s="194"/>
      <c r="ULO24" s="194"/>
      <c r="ULP24" s="194"/>
      <c r="ULQ24" s="194"/>
      <c r="ULR24" s="194"/>
      <c r="ULS24" s="194"/>
      <c r="ULT24" s="194"/>
      <c r="ULU24" s="194"/>
      <c r="ULV24" s="194"/>
      <c r="ULW24" s="194"/>
      <c r="ULX24" s="194"/>
      <c r="ULY24" s="194"/>
      <c r="ULZ24" s="194"/>
      <c r="UMA24" s="194"/>
      <c r="UMB24" s="194"/>
      <c r="UMC24" s="194"/>
      <c r="UMD24" s="194"/>
      <c r="UME24" s="194"/>
      <c r="UMF24" s="194"/>
      <c r="UMG24" s="194"/>
      <c r="UMH24" s="194"/>
      <c r="UMI24" s="194"/>
      <c r="UMJ24" s="194"/>
      <c r="UMK24" s="194"/>
      <c r="UML24" s="194"/>
      <c r="UMM24" s="194"/>
      <c r="UMN24" s="194"/>
      <c r="UMO24" s="194"/>
      <c r="UMP24" s="194"/>
      <c r="UMQ24" s="194"/>
      <c r="UMR24" s="194"/>
      <c r="UMS24" s="194"/>
      <c r="UMT24" s="194"/>
      <c r="UMU24" s="194"/>
      <c r="UMV24" s="194"/>
      <c r="UMW24" s="194"/>
      <c r="UMX24" s="194"/>
      <c r="UMY24" s="194"/>
      <c r="UMZ24" s="194"/>
      <c r="UNA24" s="194"/>
      <c r="UNB24" s="194"/>
      <c r="UNC24" s="194"/>
      <c r="UND24" s="194"/>
      <c r="UNE24" s="194"/>
      <c r="UNF24" s="194"/>
      <c r="UNG24" s="194"/>
      <c r="UNH24" s="194"/>
      <c r="UNI24" s="194"/>
      <c r="UNJ24" s="194"/>
      <c r="UNK24" s="194"/>
      <c r="UNL24" s="194"/>
      <c r="UNM24" s="194"/>
      <c r="UNN24" s="194"/>
      <c r="UNO24" s="194"/>
      <c r="UNP24" s="194"/>
      <c r="UNQ24" s="194"/>
      <c r="UNR24" s="194"/>
      <c r="UNS24" s="194"/>
      <c r="UNT24" s="194"/>
      <c r="UNU24" s="194"/>
      <c r="UNV24" s="194"/>
      <c r="UNW24" s="194"/>
      <c r="UNX24" s="194"/>
      <c r="UNY24" s="194"/>
      <c r="UNZ24" s="194"/>
      <c r="UOA24" s="194"/>
      <c r="UOB24" s="194"/>
      <c r="UOC24" s="194"/>
      <c r="UOD24" s="194"/>
      <c r="UOE24" s="194"/>
      <c r="UOF24" s="194"/>
      <c r="UOG24" s="194"/>
      <c r="UOH24" s="194"/>
      <c r="UOI24" s="194"/>
      <c r="UOJ24" s="194"/>
      <c r="UOK24" s="194"/>
      <c r="UOL24" s="194"/>
      <c r="UOM24" s="194"/>
      <c r="UON24" s="194"/>
      <c r="UOO24" s="194"/>
      <c r="UOP24" s="194"/>
      <c r="UOQ24" s="194"/>
      <c r="UOR24" s="194"/>
      <c r="UOS24" s="194"/>
      <c r="UOT24" s="194"/>
      <c r="UOU24" s="194"/>
      <c r="UOV24" s="194"/>
      <c r="UOW24" s="194"/>
      <c r="UOX24" s="194"/>
      <c r="UOY24" s="194"/>
      <c r="UOZ24" s="194"/>
      <c r="UPA24" s="194"/>
      <c r="UPB24" s="194"/>
      <c r="UPC24" s="194"/>
      <c r="UPD24" s="194"/>
      <c r="UPE24" s="194"/>
      <c r="UPF24" s="194"/>
      <c r="UPG24" s="194"/>
      <c r="UPH24" s="194"/>
      <c r="UPI24" s="194"/>
      <c r="UPJ24" s="194"/>
      <c r="UPK24" s="194"/>
      <c r="UPL24" s="194"/>
      <c r="UPM24" s="194"/>
      <c r="UPN24" s="194"/>
      <c r="UPO24" s="194"/>
      <c r="UPP24" s="194"/>
      <c r="UPQ24" s="194"/>
      <c r="UPR24" s="194"/>
      <c r="UPS24" s="194"/>
      <c r="UPT24" s="194"/>
      <c r="UPU24" s="194"/>
      <c r="UPV24" s="194"/>
      <c r="UPW24" s="194"/>
      <c r="UPX24" s="194"/>
      <c r="UPY24" s="194"/>
      <c r="UPZ24" s="194"/>
      <c r="UQA24" s="194"/>
      <c r="UQB24" s="194"/>
      <c r="UQC24" s="194"/>
      <c r="UQD24" s="194"/>
      <c r="UQE24" s="194"/>
      <c r="UQF24" s="194"/>
      <c r="UQG24" s="194"/>
      <c r="UQH24" s="194"/>
      <c r="UQI24" s="194"/>
      <c r="UQJ24" s="194"/>
      <c r="UQK24" s="194"/>
      <c r="UQL24" s="194"/>
      <c r="UQM24" s="194"/>
      <c r="UQN24" s="194"/>
      <c r="UQO24" s="194"/>
      <c r="UQP24" s="194"/>
      <c r="UQQ24" s="194"/>
      <c r="UQR24" s="194"/>
      <c r="UQS24" s="194"/>
      <c r="UQT24" s="194"/>
      <c r="UQU24" s="194"/>
      <c r="UQV24" s="194"/>
      <c r="UQW24" s="194"/>
      <c r="UQX24" s="194"/>
      <c r="UQY24" s="194"/>
      <c r="UQZ24" s="194"/>
      <c r="URA24" s="194"/>
      <c r="URB24" s="194"/>
      <c r="URC24" s="194"/>
      <c r="URD24" s="194"/>
      <c r="URE24" s="194"/>
      <c r="URF24" s="194"/>
      <c r="URG24" s="194"/>
      <c r="URH24" s="194"/>
      <c r="URI24" s="194"/>
      <c r="URJ24" s="194"/>
      <c r="URK24" s="194"/>
      <c r="URL24" s="194"/>
      <c r="URM24" s="194"/>
      <c r="URN24" s="194"/>
      <c r="URO24" s="194"/>
      <c r="URP24" s="194"/>
      <c r="URQ24" s="194"/>
      <c r="URR24" s="194"/>
      <c r="URS24" s="194"/>
      <c r="URT24" s="194"/>
      <c r="URU24" s="194"/>
      <c r="URV24" s="194"/>
      <c r="URW24" s="194"/>
      <c r="URX24" s="194"/>
      <c r="URY24" s="194"/>
      <c r="URZ24" s="194"/>
      <c r="USA24" s="194"/>
      <c r="USB24" s="194"/>
      <c r="USC24" s="194"/>
      <c r="USD24" s="194"/>
      <c r="USE24" s="194"/>
      <c r="USF24" s="194"/>
      <c r="USG24" s="194"/>
      <c r="USH24" s="194"/>
      <c r="USI24" s="194"/>
      <c r="USJ24" s="194"/>
      <c r="USK24" s="194"/>
      <c r="USL24" s="194"/>
      <c r="USM24" s="194"/>
      <c r="USN24" s="194"/>
      <c r="USO24" s="194"/>
      <c r="USP24" s="194"/>
      <c r="USQ24" s="194"/>
      <c r="USR24" s="194"/>
      <c r="USS24" s="194"/>
      <c r="UST24" s="194"/>
      <c r="USU24" s="194"/>
      <c r="USV24" s="194"/>
      <c r="USW24" s="194"/>
      <c r="USX24" s="194"/>
      <c r="USY24" s="194"/>
      <c r="USZ24" s="194"/>
      <c r="UTA24" s="194"/>
      <c r="UTB24" s="194"/>
      <c r="UTC24" s="194"/>
      <c r="UTD24" s="194"/>
      <c r="UTE24" s="194"/>
      <c r="UTF24" s="194"/>
      <c r="UTG24" s="194"/>
      <c r="UTH24" s="194"/>
      <c r="UTI24" s="194"/>
      <c r="UTJ24" s="194"/>
      <c r="UTK24" s="194"/>
      <c r="UTL24" s="194"/>
      <c r="UTM24" s="194"/>
      <c r="UTN24" s="194"/>
      <c r="UTO24" s="194"/>
      <c r="UTP24" s="194"/>
      <c r="UTQ24" s="194"/>
      <c r="UTR24" s="194"/>
      <c r="UTS24" s="194"/>
      <c r="UTT24" s="194"/>
      <c r="UTU24" s="194"/>
      <c r="UTV24" s="194"/>
      <c r="UTW24" s="194"/>
      <c r="UTX24" s="194"/>
      <c r="UTY24" s="194"/>
      <c r="UTZ24" s="194"/>
      <c r="UUA24" s="194"/>
      <c r="UUB24" s="194"/>
      <c r="UUC24" s="194"/>
      <c r="UUD24" s="194"/>
      <c r="UUE24" s="194"/>
      <c r="UUF24" s="194"/>
      <c r="UUG24" s="194"/>
      <c r="UUH24" s="194"/>
      <c r="UUI24" s="194"/>
      <c r="UUJ24" s="194"/>
      <c r="UUK24" s="194"/>
      <c r="UUL24" s="194"/>
      <c r="UUM24" s="194"/>
      <c r="UUN24" s="194"/>
      <c r="UUO24" s="194"/>
      <c r="UUP24" s="194"/>
      <c r="UUQ24" s="194"/>
      <c r="UUR24" s="194"/>
      <c r="UUS24" s="194"/>
      <c r="UUT24" s="194"/>
      <c r="UUU24" s="194"/>
      <c r="UUV24" s="194"/>
      <c r="UUW24" s="194"/>
      <c r="UUX24" s="194"/>
      <c r="UUY24" s="194"/>
      <c r="UUZ24" s="194"/>
      <c r="UVA24" s="194"/>
      <c r="UVB24" s="194"/>
      <c r="UVC24" s="194"/>
      <c r="UVD24" s="194"/>
      <c r="UVE24" s="194"/>
      <c r="UVF24" s="194"/>
      <c r="UVG24" s="194"/>
      <c r="UVH24" s="194"/>
      <c r="UVI24" s="194"/>
      <c r="UVJ24" s="194"/>
      <c r="UVK24" s="194"/>
      <c r="UVL24" s="194"/>
      <c r="UVM24" s="194"/>
      <c r="UVN24" s="194"/>
      <c r="UVO24" s="194"/>
      <c r="UVP24" s="194"/>
      <c r="UVQ24" s="194"/>
      <c r="UVR24" s="194"/>
      <c r="UVS24" s="194"/>
      <c r="UVT24" s="194"/>
      <c r="UVU24" s="194"/>
      <c r="UVV24" s="194"/>
      <c r="UVW24" s="194"/>
      <c r="UVX24" s="194"/>
      <c r="UVY24" s="194"/>
      <c r="UVZ24" s="194"/>
      <c r="UWA24" s="194"/>
      <c r="UWB24" s="194"/>
      <c r="UWC24" s="194"/>
      <c r="UWD24" s="194"/>
      <c r="UWE24" s="194"/>
      <c r="UWF24" s="194"/>
      <c r="UWG24" s="194"/>
      <c r="UWH24" s="194"/>
      <c r="UWI24" s="194"/>
      <c r="UWJ24" s="194"/>
      <c r="UWK24" s="194"/>
      <c r="UWL24" s="194"/>
      <c r="UWM24" s="194"/>
      <c r="UWN24" s="194"/>
      <c r="UWO24" s="194"/>
      <c r="UWP24" s="194"/>
      <c r="UWQ24" s="194"/>
      <c r="UWR24" s="194"/>
      <c r="UWS24" s="194"/>
      <c r="UWT24" s="194"/>
      <c r="UWU24" s="194"/>
      <c r="UWV24" s="194"/>
      <c r="UWW24" s="194"/>
      <c r="UWX24" s="194"/>
      <c r="UWY24" s="194"/>
      <c r="UWZ24" s="194"/>
      <c r="UXA24" s="194"/>
      <c r="UXB24" s="194"/>
      <c r="UXC24" s="194"/>
      <c r="UXD24" s="194"/>
      <c r="UXE24" s="194"/>
      <c r="UXF24" s="194"/>
      <c r="UXG24" s="194"/>
      <c r="UXH24" s="194"/>
      <c r="UXI24" s="194"/>
      <c r="UXJ24" s="194"/>
      <c r="UXK24" s="194"/>
      <c r="UXL24" s="194"/>
      <c r="UXM24" s="194"/>
      <c r="UXN24" s="194"/>
      <c r="UXO24" s="194"/>
      <c r="UXP24" s="194"/>
      <c r="UXQ24" s="194"/>
      <c r="UXR24" s="194"/>
      <c r="UXS24" s="194"/>
      <c r="UXT24" s="194"/>
      <c r="UXU24" s="194"/>
      <c r="UXV24" s="194"/>
      <c r="UXW24" s="194"/>
      <c r="UXX24" s="194"/>
      <c r="UXY24" s="194"/>
      <c r="UXZ24" s="194"/>
      <c r="UYA24" s="194"/>
      <c r="UYB24" s="194"/>
      <c r="UYC24" s="194"/>
      <c r="UYD24" s="194"/>
      <c r="UYE24" s="194"/>
      <c r="UYF24" s="194"/>
      <c r="UYG24" s="194"/>
      <c r="UYH24" s="194"/>
      <c r="UYI24" s="194"/>
      <c r="UYJ24" s="194"/>
      <c r="UYK24" s="194"/>
      <c r="UYL24" s="194"/>
      <c r="UYM24" s="194"/>
      <c r="UYN24" s="194"/>
      <c r="UYO24" s="194"/>
      <c r="UYP24" s="194"/>
      <c r="UYQ24" s="194"/>
      <c r="UYR24" s="194"/>
      <c r="UYS24" s="194"/>
      <c r="UYT24" s="194"/>
      <c r="UYU24" s="194"/>
      <c r="UYV24" s="194"/>
      <c r="UYW24" s="194"/>
      <c r="UYX24" s="194"/>
      <c r="UYY24" s="194"/>
      <c r="UYZ24" s="194"/>
      <c r="UZA24" s="194"/>
      <c r="UZB24" s="194"/>
      <c r="UZC24" s="194"/>
      <c r="UZD24" s="194"/>
      <c r="UZE24" s="194"/>
      <c r="UZF24" s="194"/>
      <c r="UZG24" s="194"/>
      <c r="UZH24" s="194"/>
      <c r="UZI24" s="194"/>
      <c r="UZJ24" s="194"/>
      <c r="UZK24" s="194"/>
      <c r="UZL24" s="194"/>
      <c r="UZM24" s="194"/>
      <c r="UZN24" s="194"/>
      <c r="UZO24" s="194"/>
      <c r="UZP24" s="194"/>
      <c r="UZQ24" s="194"/>
      <c r="UZR24" s="194"/>
      <c r="UZS24" s="194"/>
      <c r="UZT24" s="194"/>
      <c r="UZU24" s="194"/>
      <c r="UZV24" s="194"/>
      <c r="UZW24" s="194"/>
      <c r="UZX24" s="194"/>
      <c r="UZY24" s="194"/>
      <c r="UZZ24" s="194"/>
      <c r="VAA24" s="194"/>
      <c r="VAB24" s="194"/>
      <c r="VAC24" s="194"/>
      <c r="VAD24" s="194"/>
      <c r="VAE24" s="194"/>
      <c r="VAF24" s="194"/>
      <c r="VAG24" s="194"/>
      <c r="VAH24" s="194"/>
      <c r="VAI24" s="194"/>
      <c r="VAJ24" s="194"/>
      <c r="VAK24" s="194"/>
      <c r="VAL24" s="194"/>
      <c r="VAM24" s="194"/>
      <c r="VAN24" s="194"/>
      <c r="VAO24" s="194"/>
      <c r="VAP24" s="194"/>
      <c r="VAQ24" s="194"/>
      <c r="VAR24" s="194"/>
      <c r="VAS24" s="194"/>
      <c r="VAT24" s="194"/>
      <c r="VAU24" s="194"/>
      <c r="VAV24" s="194"/>
      <c r="VAW24" s="194"/>
      <c r="VAX24" s="194"/>
      <c r="VAY24" s="194"/>
      <c r="VAZ24" s="194"/>
      <c r="VBA24" s="194"/>
      <c r="VBB24" s="194"/>
      <c r="VBC24" s="194"/>
      <c r="VBD24" s="194"/>
      <c r="VBE24" s="194"/>
      <c r="VBF24" s="194"/>
      <c r="VBG24" s="194"/>
      <c r="VBH24" s="194"/>
      <c r="VBI24" s="194"/>
      <c r="VBJ24" s="194"/>
      <c r="VBK24" s="194"/>
      <c r="VBL24" s="194"/>
      <c r="VBM24" s="194"/>
      <c r="VBN24" s="194"/>
      <c r="VBO24" s="194"/>
      <c r="VBP24" s="194"/>
      <c r="VBQ24" s="194"/>
      <c r="VBR24" s="194"/>
      <c r="VBS24" s="194"/>
      <c r="VBT24" s="194"/>
      <c r="VBU24" s="194"/>
      <c r="VBV24" s="194"/>
      <c r="VBW24" s="194"/>
      <c r="VBX24" s="194"/>
      <c r="VBY24" s="194"/>
      <c r="VBZ24" s="194"/>
      <c r="VCA24" s="194"/>
      <c r="VCB24" s="194"/>
      <c r="VCC24" s="194"/>
      <c r="VCD24" s="194"/>
      <c r="VCE24" s="194"/>
      <c r="VCF24" s="194"/>
      <c r="VCG24" s="194"/>
      <c r="VCH24" s="194"/>
      <c r="VCI24" s="194"/>
      <c r="VCJ24" s="194"/>
      <c r="VCK24" s="194"/>
      <c r="VCL24" s="194"/>
      <c r="VCM24" s="194"/>
      <c r="VCN24" s="194"/>
      <c r="VCO24" s="194"/>
      <c r="VCP24" s="194"/>
      <c r="VCQ24" s="194"/>
      <c r="VCR24" s="194"/>
      <c r="VCS24" s="194"/>
      <c r="VCT24" s="194"/>
      <c r="VCU24" s="194"/>
      <c r="VCV24" s="194"/>
      <c r="VCW24" s="194"/>
      <c r="VCX24" s="194"/>
      <c r="VCY24" s="194"/>
      <c r="VCZ24" s="194"/>
      <c r="VDA24" s="194"/>
      <c r="VDB24" s="194"/>
      <c r="VDC24" s="194"/>
      <c r="VDD24" s="194"/>
      <c r="VDE24" s="194"/>
      <c r="VDF24" s="194"/>
      <c r="VDG24" s="194"/>
      <c r="VDH24" s="194"/>
      <c r="VDI24" s="194"/>
      <c r="VDJ24" s="194"/>
      <c r="VDK24" s="194"/>
      <c r="VDL24" s="194"/>
      <c r="VDM24" s="194"/>
      <c r="VDN24" s="194"/>
      <c r="VDO24" s="194"/>
      <c r="VDP24" s="194"/>
      <c r="VDQ24" s="194"/>
      <c r="VDR24" s="194"/>
      <c r="VDS24" s="194"/>
      <c r="VDT24" s="194"/>
      <c r="VDU24" s="194"/>
      <c r="VDV24" s="194"/>
      <c r="VDW24" s="194"/>
      <c r="VDX24" s="194"/>
      <c r="VDY24" s="194"/>
      <c r="VDZ24" s="194"/>
      <c r="VEA24" s="194"/>
      <c r="VEB24" s="194"/>
      <c r="VEC24" s="194"/>
      <c r="VED24" s="194"/>
      <c r="VEE24" s="194"/>
      <c r="VEF24" s="194"/>
      <c r="VEG24" s="194"/>
      <c r="VEH24" s="194"/>
      <c r="VEI24" s="194"/>
      <c r="VEJ24" s="194"/>
      <c r="VEK24" s="194"/>
      <c r="VEL24" s="194"/>
      <c r="VEM24" s="194"/>
      <c r="VEN24" s="194"/>
      <c r="VEO24" s="194"/>
      <c r="VEP24" s="194"/>
      <c r="VEQ24" s="194"/>
      <c r="VER24" s="194"/>
      <c r="VES24" s="194"/>
      <c r="VET24" s="194"/>
      <c r="VEU24" s="194"/>
      <c r="VEV24" s="194"/>
      <c r="VEW24" s="194"/>
      <c r="VEX24" s="194"/>
      <c r="VEY24" s="194"/>
      <c r="VEZ24" s="194"/>
      <c r="VFA24" s="194"/>
      <c r="VFB24" s="194"/>
      <c r="VFC24" s="194"/>
      <c r="VFD24" s="194"/>
      <c r="VFE24" s="194"/>
      <c r="VFF24" s="194"/>
      <c r="VFG24" s="194"/>
      <c r="VFH24" s="194"/>
      <c r="VFI24" s="194"/>
      <c r="VFJ24" s="194"/>
      <c r="VFK24" s="194"/>
      <c r="VFL24" s="194"/>
      <c r="VFM24" s="194"/>
      <c r="VFN24" s="194"/>
      <c r="VFO24" s="194"/>
      <c r="VFP24" s="194"/>
      <c r="VFQ24" s="194"/>
      <c r="VFR24" s="194"/>
      <c r="VFS24" s="194"/>
      <c r="VFT24" s="194"/>
      <c r="VFU24" s="194"/>
      <c r="VFV24" s="194"/>
      <c r="VFW24" s="194"/>
      <c r="VFX24" s="194"/>
      <c r="VFY24" s="194"/>
      <c r="VFZ24" s="194"/>
      <c r="VGA24" s="194"/>
      <c r="VGB24" s="194"/>
      <c r="VGC24" s="194"/>
      <c r="VGD24" s="194"/>
      <c r="VGE24" s="194"/>
      <c r="VGF24" s="194"/>
      <c r="VGG24" s="194"/>
      <c r="VGH24" s="194"/>
      <c r="VGI24" s="194"/>
      <c r="VGJ24" s="194"/>
      <c r="VGK24" s="194"/>
      <c r="VGL24" s="194"/>
      <c r="VGM24" s="194"/>
      <c r="VGN24" s="194"/>
      <c r="VGO24" s="194"/>
      <c r="VGP24" s="194"/>
      <c r="VGQ24" s="194"/>
      <c r="VGR24" s="194"/>
      <c r="VGS24" s="194"/>
      <c r="VGT24" s="194"/>
      <c r="VGU24" s="194"/>
      <c r="VGV24" s="194"/>
      <c r="VGW24" s="194"/>
      <c r="VGX24" s="194"/>
      <c r="VGY24" s="194"/>
      <c r="VGZ24" s="194"/>
      <c r="VHA24" s="194"/>
      <c r="VHB24" s="194"/>
      <c r="VHC24" s="194"/>
      <c r="VHD24" s="194"/>
      <c r="VHE24" s="194"/>
      <c r="VHF24" s="194"/>
      <c r="VHG24" s="194"/>
      <c r="VHH24" s="194"/>
      <c r="VHI24" s="194"/>
      <c r="VHJ24" s="194"/>
      <c r="VHK24" s="194"/>
      <c r="VHL24" s="194"/>
      <c r="VHM24" s="194"/>
      <c r="VHN24" s="194"/>
      <c r="VHO24" s="194"/>
      <c r="VHP24" s="194"/>
      <c r="VHQ24" s="194"/>
      <c r="VHR24" s="194"/>
      <c r="VHS24" s="194"/>
      <c r="VHT24" s="194"/>
      <c r="VHU24" s="194"/>
      <c r="VHV24" s="194"/>
      <c r="VHW24" s="194"/>
      <c r="VHX24" s="194"/>
      <c r="VHY24" s="194"/>
      <c r="VHZ24" s="194"/>
      <c r="VIA24" s="194"/>
      <c r="VIB24" s="194"/>
      <c r="VIC24" s="194"/>
      <c r="VID24" s="194"/>
      <c r="VIE24" s="194"/>
      <c r="VIF24" s="194"/>
      <c r="VIG24" s="194"/>
      <c r="VIH24" s="194"/>
      <c r="VII24" s="194"/>
      <c r="VIJ24" s="194"/>
      <c r="VIK24" s="194"/>
      <c r="VIL24" s="194"/>
      <c r="VIM24" s="194"/>
      <c r="VIN24" s="194"/>
      <c r="VIO24" s="194"/>
      <c r="VIP24" s="194"/>
      <c r="VIQ24" s="194"/>
      <c r="VIR24" s="194"/>
      <c r="VIS24" s="194"/>
      <c r="VIT24" s="194"/>
      <c r="VIU24" s="194"/>
      <c r="VIV24" s="194"/>
      <c r="VIW24" s="194"/>
      <c r="VIX24" s="194"/>
      <c r="VIY24" s="194"/>
      <c r="VIZ24" s="194"/>
      <c r="VJA24" s="194"/>
      <c r="VJB24" s="194"/>
      <c r="VJC24" s="194"/>
      <c r="VJD24" s="194"/>
      <c r="VJE24" s="194"/>
      <c r="VJF24" s="194"/>
      <c r="VJG24" s="194"/>
      <c r="VJH24" s="194"/>
      <c r="VJI24" s="194"/>
      <c r="VJJ24" s="194"/>
      <c r="VJK24" s="194"/>
      <c r="VJL24" s="194"/>
      <c r="VJM24" s="194"/>
      <c r="VJN24" s="194"/>
      <c r="VJO24" s="194"/>
      <c r="VJP24" s="194"/>
      <c r="VJQ24" s="194"/>
      <c r="VJR24" s="194"/>
      <c r="VJS24" s="194"/>
      <c r="VJT24" s="194"/>
      <c r="VJU24" s="194"/>
      <c r="VJV24" s="194"/>
      <c r="VJW24" s="194"/>
      <c r="VJX24" s="194"/>
      <c r="VJY24" s="194"/>
      <c r="VJZ24" s="194"/>
      <c r="VKA24" s="194"/>
      <c r="VKB24" s="194"/>
      <c r="VKC24" s="194"/>
      <c r="VKD24" s="194"/>
      <c r="VKE24" s="194"/>
      <c r="VKF24" s="194"/>
      <c r="VKG24" s="194"/>
      <c r="VKH24" s="194"/>
      <c r="VKI24" s="194"/>
      <c r="VKJ24" s="194"/>
      <c r="VKK24" s="194"/>
      <c r="VKL24" s="194"/>
      <c r="VKM24" s="194"/>
      <c r="VKN24" s="194"/>
      <c r="VKO24" s="194"/>
      <c r="VKP24" s="194"/>
      <c r="VKQ24" s="194"/>
      <c r="VKR24" s="194"/>
      <c r="VKS24" s="194"/>
      <c r="VKT24" s="194"/>
      <c r="VKU24" s="194"/>
      <c r="VKV24" s="194"/>
      <c r="VKW24" s="194"/>
      <c r="VKX24" s="194"/>
      <c r="VKY24" s="194"/>
      <c r="VKZ24" s="194"/>
      <c r="VLA24" s="194"/>
      <c r="VLB24" s="194"/>
      <c r="VLC24" s="194"/>
      <c r="VLD24" s="194"/>
      <c r="VLE24" s="194"/>
      <c r="VLF24" s="194"/>
      <c r="VLG24" s="194"/>
      <c r="VLH24" s="194"/>
      <c r="VLI24" s="194"/>
      <c r="VLJ24" s="194"/>
      <c r="VLK24" s="194"/>
      <c r="VLL24" s="194"/>
      <c r="VLM24" s="194"/>
      <c r="VLN24" s="194"/>
      <c r="VLO24" s="194"/>
      <c r="VLP24" s="194"/>
      <c r="VLQ24" s="194"/>
      <c r="VLR24" s="194"/>
      <c r="VLS24" s="194"/>
      <c r="VLT24" s="194"/>
      <c r="VLU24" s="194"/>
      <c r="VLV24" s="194"/>
      <c r="VLW24" s="194"/>
      <c r="VLX24" s="194"/>
      <c r="VLY24" s="194"/>
      <c r="VLZ24" s="194"/>
      <c r="VMA24" s="194"/>
      <c r="VMB24" s="194"/>
      <c r="VMC24" s="194"/>
      <c r="VMD24" s="194"/>
      <c r="VME24" s="194"/>
      <c r="VMF24" s="194"/>
      <c r="VMG24" s="194"/>
      <c r="VMH24" s="194"/>
      <c r="VMI24" s="194"/>
      <c r="VMJ24" s="194"/>
      <c r="VMK24" s="194"/>
      <c r="VML24" s="194"/>
      <c r="VMM24" s="194"/>
      <c r="VMN24" s="194"/>
      <c r="VMO24" s="194"/>
      <c r="VMP24" s="194"/>
      <c r="VMQ24" s="194"/>
      <c r="VMR24" s="194"/>
      <c r="VMS24" s="194"/>
      <c r="VMT24" s="194"/>
      <c r="VMU24" s="194"/>
      <c r="VMV24" s="194"/>
      <c r="VMW24" s="194"/>
      <c r="VMX24" s="194"/>
      <c r="VMY24" s="194"/>
      <c r="VMZ24" s="194"/>
      <c r="VNA24" s="194"/>
      <c r="VNB24" s="194"/>
      <c r="VNC24" s="194"/>
      <c r="VND24" s="194"/>
      <c r="VNE24" s="194"/>
      <c r="VNF24" s="194"/>
      <c r="VNG24" s="194"/>
      <c r="VNH24" s="194"/>
      <c r="VNI24" s="194"/>
      <c r="VNJ24" s="194"/>
      <c r="VNK24" s="194"/>
      <c r="VNL24" s="194"/>
      <c r="VNM24" s="194"/>
      <c r="VNN24" s="194"/>
      <c r="VNO24" s="194"/>
      <c r="VNP24" s="194"/>
      <c r="VNQ24" s="194"/>
      <c r="VNR24" s="194"/>
      <c r="VNS24" s="194"/>
      <c r="VNT24" s="194"/>
      <c r="VNU24" s="194"/>
      <c r="VNV24" s="194"/>
      <c r="VNW24" s="194"/>
      <c r="VNX24" s="194"/>
      <c r="VNY24" s="194"/>
      <c r="VNZ24" s="194"/>
      <c r="VOA24" s="194"/>
      <c r="VOB24" s="194"/>
      <c r="VOC24" s="194"/>
      <c r="VOD24" s="194"/>
      <c r="VOE24" s="194"/>
      <c r="VOF24" s="194"/>
      <c r="VOG24" s="194"/>
      <c r="VOH24" s="194"/>
      <c r="VOI24" s="194"/>
      <c r="VOJ24" s="194"/>
      <c r="VOK24" s="194"/>
      <c r="VOL24" s="194"/>
      <c r="VOM24" s="194"/>
      <c r="VON24" s="194"/>
      <c r="VOO24" s="194"/>
      <c r="VOP24" s="194"/>
      <c r="VOQ24" s="194"/>
      <c r="VOR24" s="194"/>
      <c r="VOS24" s="194"/>
      <c r="VOT24" s="194"/>
      <c r="VOU24" s="194"/>
      <c r="VOV24" s="194"/>
      <c r="VOW24" s="194"/>
      <c r="VOX24" s="194"/>
      <c r="VOY24" s="194"/>
      <c r="VOZ24" s="194"/>
      <c r="VPA24" s="194"/>
      <c r="VPB24" s="194"/>
      <c r="VPC24" s="194"/>
      <c r="VPD24" s="194"/>
      <c r="VPE24" s="194"/>
      <c r="VPF24" s="194"/>
      <c r="VPG24" s="194"/>
      <c r="VPH24" s="194"/>
      <c r="VPI24" s="194"/>
      <c r="VPJ24" s="194"/>
      <c r="VPK24" s="194"/>
      <c r="VPL24" s="194"/>
      <c r="VPM24" s="194"/>
      <c r="VPN24" s="194"/>
      <c r="VPO24" s="194"/>
      <c r="VPP24" s="194"/>
      <c r="VPQ24" s="194"/>
      <c r="VPR24" s="194"/>
      <c r="VPS24" s="194"/>
      <c r="VPT24" s="194"/>
      <c r="VPU24" s="194"/>
      <c r="VPV24" s="194"/>
      <c r="VPW24" s="194"/>
      <c r="VPX24" s="194"/>
      <c r="VPY24" s="194"/>
      <c r="VPZ24" s="194"/>
      <c r="VQA24" s="194"/>
      <c r="VQB24" s="194"/>
      <c r="VQC24" s="194"/>
      <c r="VQD24" s="194"/>
      <c r="VQE24" s="194"/>
      <c r="VQF24" s="194"/>
      <c r="VQG24" s="194"/>
      <c r="VQH24" s="194"/>
      <c r="VQI24" s="194"/>
      <c r="VQJ24" s="194"/>
      <c r="VQK24" s="194"/>
      <c r="VQL24" s="194"/>
      <c r="VQM24" s="194"/>
      <c r="VQN24" s="194"/>
      <c r="VQO24" s="194"/>
      <c r="VQP24" s="194"/>
      <c r="VQQ24" s="194"/>
      <c r="VQR24" s="194"/>
      <c r="VQS24" s="194"/>
      <c r="VQT24" s="194"/>
      <c r="VQU24" s="194"/>
      <c r="VQV24" s="194"/>
      <c r="VQW24" s="194"/>
      <c r="VQX24" s="194"/>
      <c r="VQY24" s="194"/>
      <c r="VQZ24" s="194"/>
      <c r="VRA24" s="194"/>
      <c r="VRB24" s="194"/>
      <c r="VRC24" s="194"/>
      <c r="VRD24" s="194"/>
      <c r="VRE24" s="194"/>
      <c r="VRF24" s="194"/>
      <c r="VRG24" s="194"/>
      <c r="VRH24" s="194"/>
      <c r="VRI24" s="194"/>
      <c r="VRJ24" s="194"/>
      <c r="VRK24" s="194"/>
      <c r="VRL24" s="194"/>
      <c r="VRM24" s="194"/>
      <c r="VRN24" s="194"/>
      <c r="VRO24" s="194"/>
      <c r="VRP24" s="194"/>
      <c r="VRQ24" s="194"/>
      <c r="VRR24" s="194"/>
      <c r="VRS24" s="194"/>
      <c r="VRT24" s="194"/>
      <c r="VRU24" s="194"/>
      <c r="VRV24" s="194"/>
      <c r="VRW24" s="194"/>
      <c r="VRX24" s="194"/>
      <c r="VRY24" s="194"/>
      <c r="VRZ24" s="194"/>
      <c r="VSA24" s="194"/>
      <c r="VSB24" s="194"/>
      <c r="VSC24" s="194"/>
      <c r="VSD24" s="194"/>
      <c r="VSE24" s="194"/>
      <c r="VSF24" s="194"/>
      <c r="VSG24" s="194"/>
      <c r="VSH24" s="194"/>
      <c r="VSI24" s="194"/>
      <c r="VSJ24" s="194"/>
      <c r="VSK24" s="194"/>
      <c r="VSL24" s="194"/>
      <c r="VSM24" s="194"/>
      <c r="VSN24" s="194"/>
      <c r="VSO24" s="194"/>
      <c r="VSP24" s="194"/>
      <c r="VSQ24" s="194"/>
      <c r="VSR24" s="194"/>
      <c r="VSS24" s="194"/>
      <c r="VST24" s="194"/>
      <c r="VSU24" s="194"/>
      <c r="VSV24" s="194"/>
      <c r="VSW24" s="194"/>
      <c r="VSX24" s="194"/>
      <c r="VSY24" s="194"/>
      <c r="VSZ24" s="194"/>
      <c r="VTA24" s="194"/>
      <c r="VTB24" s="194"/>
      <c r="VTC24" s="194"/>
      <c r="VTD24" s="194"/>
      <c r="VTE24" s="194"/>
      <c r="VTF24" s="194"/>
      <c r="VTG24" s="194"/>
      <c r="VTH24" s="194"/>
      <c r="VTI24" s="194"/>
      <c r="VTJ24" s="194"/>
      <c r="VTK24" s="194"/>
      <c r="VTL24" s="194"/>
      <c r="VTM24" s="194"/>
      <c r="VTN24" s="194"/>
      <c r="VTO24" s="194"/>
      <c r="VTP24" s="194"/>
      <c r="VTQ24" s="194"/>
      <c r="VTR24" s="194"/>
      <c r="VTS24" s="194"/>
      <c r="VTT24" s="194"/>
      <c r="VTU24" s="194"/>
      <c r="VTV24" s="194"/>
      <c r="VTW24" s="194"/>
      <c r="VTX24" s="194"/>
      <c r="VTY24" s="194"/>
      <c r="VTZ24" s="194"/>
      <c r="VUA24" s="194"/>
      <c r="VUB24" s="194"/>
      <c r="VUC24" s="194"/>
      <c r="VUD24" s="194"/>
      <c r="VUE24" s="194"/>
      <c r="VUF24" s="194"/>
      <c r="VUG24" s="194"/>
      <c r="VUH24" s="194"/>
      <c r="VUI24" s="194"/>
      <c r="VUJ24" s="194"/>
      <c r="VUK24" s="194"/>
      <c r="VUL24" s="194"/>
      <c r="VUM24" s="194"/>
      <c r="VUN24" s="194"/>
      <c r="VUO24" s="194"/>
      <c r="VUP24" s="194"/>
      <c r="VUQ24" s="194"/>
      <c r="VUR24" s="194"/>
      <c r="VUS24" s="194"/>
      <c r="VUT24" s="194"/>
      <c r="VUU24" s="194"/>
      <c r="VUV24" s="194"/>
      <c r="VUW24" s="194"/>
      <c r="VUX24" s="194"/>
      <c r="VUY24" s="194"/>
      <c r="VUZ24" s="194"/>
      <c r="VVA24" s="194"/>
      <c r="VVB24" s="194"/>
      <c r="VVC24" s="194"/>
      <c r="VVD24" s="194"/>
      <c r="VVE24" s="194"/>
      <c r="VVF24" s="194"/>
      <c r="VVG24" s="194"/>
      <c r="VVH24" s="194"/>
      <c r="VVI24" s="194"/>
      <c r="VVJ24" s="194"/>
      <c r="VVK24" s="194"/>
      <c r="VVL24" s="194"/>
      <c r="VVM24" s="194"/>
      <c r="VVN24" s="194"/>
      <c r="VVO24" s="194"/>
      <c r="VVP24" s="194"/>
      <c r="VVQ24" s="194"/>
      <c r="VVR24" s="194"/>
      <c r="VVS24" s="194"/>
      <c r="VVT24" s="194"/>
      <c r="VVU24" s="194"/>
      <c r="VVV24" s="194"/>
      <c r="VVW24" s="194"/>
      <c r="VVX24" s="194"/>
      <c r="VVY24" s="194"/>
      <c r="VVZ24" s="194"/>
      <c r="VWA24" s="194"/>
      <c r="VWB24" s="194"/>
      <c r="VWC24" s="194"/>
      <c r="VWD24" s="194"/>
      <c r="VWE24" s="194"/>
      <c r="VWF24" s="194"/>
      <c r="VWG24" s="194"/>
      <c r="VWH24" s="194"/>
      <c r="VWI24" s="194"/>
      <c r="VWJ24" s="194"/>
      <c r="VWK24" s="194"/>
      <c r="VWL24" s="194"/>
      <c r="VWM24" s="194"/>
      <c r="VWN24" s="194"/>
      <c r="VWO24" s="194"/>
      <c r="VWP24" s="194"/>
      <c r="VWQ24" s="194"/>
      <c r="VWR24" s="194"/>
      <c r="VWS24" s="194"/>
      <c r="VWT24" s="194"/>
      <c r="VWU24" s="194"/>
      <c r="VWV24" s="194"/>
      <c r="VWW24" s="194"/>
      <c r="VWX24" s="194"/>
      <c r="VWY24" s="194"/>
      <c r="VWZ24" s="194"/>
      <c r="VXA24" s="194"/>
      <c r="VXB24" s="194"/>
      <c r="VXC24" s="194"/>
      <c r="VXD24" s="194"/>
      <c r="VXE24" s="194"/>
      <c r="VXF24" s="194"/>
      <c r="VXG24" s="194"/>
      <c r="VXH24" s="194"/>
      <c r="VXI24" s="194"/>
      <c r="VXJ24" s="194"/>
      <c r="VXK24" s="194"/>
      <c r="VXL24" s="194"/>
      <c r="VXM24" s="194"/>
      <c r="VXN24" s="194"/>
      <c r="VXO24" s="194"/>
      <c r="VXP24" s="194"/>
      <c r="VXQ24" s="194"/>
      <c r="VXR24" s="194"/>
      <c r="VXS24" s="194"/>
      <c r="VXT24" s="194"/>
      <c r="VXU24" s="194"/>
      <c r="VXV24" s="194"/>
      <c r="VXW24" s="194"/>
      <c r="VXX24" s="194"/>
      <c r="VXY24" s="194"/>
      <c r="VXZ24" s="194"/>
      <c r="VYA24" s="194"/>
      <c r="VYB24" s="194"/>
      <c r="VYC24" s="194"/>
      <c r="VYD24" s="194"/>
      <c r="VYE24" s="194"/>
      <c r="VYF24" s="194"/>
      <c r="VYG24" s="194"/>
      <c r="VYH24" s="194"/>
      <c r="VYI24" s="194"/>
      <c r="VYJ24" s="194"/>
      <c r="VYK24" s="194"/>
      <c r="VYL24" s="194"/>
      <c r="VYM24" s="194"/>
      <c r="VYN24" s="194"/>
      <c r="VYO24" s="194"/>
      <c r="VYP24" s="194"/>
      <c r="VYQ24" s="194"/>
      <c r="VYR24" s="194"/>
      <c r="VYS24" s="194"/>
      <c r="VYT24" s="194"/>
      <c r="VYU24" s="194"/>
      <c r="VYV24" s="194"/>
      <c r="VYW24" s="194"/>
      <c r="VYX24" s="194"/>
      <c r="VYY24" s="194"/>
      <c r="VYZ24" s="194"/>
      <c r="VZA24" s="194"/>
      <c r="VZB24" s="194"/>
      <c r="VZC24" s="194"/>
      <c r="VZD24" s="194"/>
      <c r="VZE24" s="194"/>
      <c r="VZF24" s="194"/>
      <c r="VZG24" s="194"/>
      <c r="VZH24" s="194"/>
      <c r="VZI24" s="194"/>
      <c r="VZJ24" s="194"/>
      <c r="VZK24" s="194"/>
      <c r="VZL24" s="194"/>
      <c r="VZM24" s="194"/>
      <c r="VZN24" s="194"/>
      <c r="VZO24" s="194"/>
      <c r="VZP24" s="194"/>
      <c r="VZQ24" s="194"/>
      <c r="VZR24" s="194"/>
      <c r="VZS24" s="194"/>
      <c r="VZT24" s="194"/>
      <c r="VZU24" s="194"/>
      <c r="VZV24" s="194"/>
      <c r="VZW24" s="194"/>
      <c r="VZX24" s="194"/>
      <c r="VZY24" s="194"/>
      <c r="VZZ24" s="194"/>
      <c r="WAA24" s="194"/>
      <c r="WAB24" s="194"/>
      <c r="WAC24" s="194"/>
      <c r="WAD24" s="194"/>
      <c r="WAE24" s="194"/>
      <c r="WAF24" s="194"/>
      <c r="WAG24" s="194"/>
      <c r="WAH24" s="194"/>
      <c r="WAI24" s="194"/>
      <c r="WAJ24" s="194"/>
      <c r="WAK24" s="194"/>
      <c r="WAL24" s="194"/>
      <c r="WAM24" s="194"/>
      <c r="WAN24" s="194"/>
      <c r="WAO24" s="194"/>
      <c r="WAP24" s="194"/>
      <c r="WAQ24" s="194"/>
      <c r="WAR24" s="194"/>
      <c r="WAS24" s="194"/>
      <c r="WAT24" s="194"/>
      <c r="WAU24" s="194"/>
      <c r="WAV24" s="194"/>
      <c r="WAW24" s="194"/>
      <c r="WAX24" s="194"/>
      <c r="WAY24" s="194"/>
      <c r="WAZ24" s="194"/>
      <c r="WBA24" s="194"/>
      <c r="WBB24" s="194"/>
      <c r="WBC24" s="194"/>
      <c r="WBD24" s="194"/>
      <c r="WBE24" s="194"/>
      <c r="WBF24" s="194"/>
      <c r="WBG24" s="194"/>
      <c r="WBH24" s="194"/>
      <c r="WBI24" s="194"/>
      <c r="WBJ24" s="194"/>
      <c r="WBK24" s="194"/>
      <c r="WBL24" s="194"/>
      <c r="WBM24" s="194"/>
      <c r="WBN24" s="194"/>
      <c r="WBO24" s="194"/>
      <c r="WBP24" s="194"/>
      <c r="WBQ24" s="194"/>
      <c r="WBR24" s="194"/>
      <c r="WBS24" s="194"/>
      <c r="WBT24" s="194"/>
      <c r="WBU24" s="194"/>
      <c r="WBV24" s="194"/>
      <c r="WBW24" s="194"/>
      <c r="WBX24" s="194"/>
      <c r="WBY24" s="194"/>
      <c r="WBZ24" s="194"/>
      <c r="WCA24" s="194"/>
      <c r="WCB24" s="194"/>
      <c r="WCC24" s="194"/>
      <c r="WCD24" s="194"/>
      <c r="WCE24" s="194"/>
      <c r="WCF24" s="194"/>
      <c r="WCG24" s="194"/>
      <c r="WCH24" s="194"/>
      <c r="WCI24" s="194"/>
      <c r="WCJ24" s="194"/>
      <c r="WCK24" s="194"/>
      <c r="WCL24" s="194"/>
      <c r="WCM24" s="194"/>
      <c r="WCN24" s="194"/>
      <c r="WCO24" s="194"/>
      <c r="WCP24" s="194"/>
      <c r="WCQ24" s="194"/>
      <c r="WCR24" s="194"/>
      <c r="WCS24" s="194"/>
      <c r="WCT24" s="194"/>
      <c r="WCU24" s="194"/>
      <c r="WCV24" s="194"/>
      <c r="WCW24" s="194"/>
      <c r="WCX24" s="194"/>
      <c r="WCY24" s="194"/>
      <c r="WCZ24" s="194"/>
      <c r="WDA24" s="194"/>
      <c r="WDB24" s="194"/>
      <c r="WDC24" s="194"/>
      <c r="WDD24" s="194"/>
      <c r="WDE24" s="194"/>
      <c r="WDF24" s="194"/>
      <c r="WDG24" s="194"/>
      <c r="WDH24" s="194"/>
      <c r="WDI24" s="194"/>
      <c r="WDJ24" s="194"/>
      <c r="WDK24" s="194"/>
      <c r="WDL24" s="194"/>
      <c r="WDM24" s="194"/>
      <c r="WDN24" s="194"/>
      <c r="WDO24" s="194"/>
      <c r="WDP24" s="194"/>
      <c r="WDQ24" s="194"/>
      <c r="WDR24" s="194"/>
      <c r="WDS24" s="194"/>
      <c r="WDT24" s="194"/>
      <c r="WDU24" s="194"/>
      <c r="WDV24" s="194"/>
      <c r="WDW24" s="194"/>
      <c r="WDX24" s="194"/>
      <c r="WDY24" s="194"/>
      <c r="WDZ24" s="194"/>
      <c r="WEA24" s="194"/>
      <c r="WEB24" s="194"/>
      <c r="WEC24" s="194"/>
      <c r="WED24" s="194"/>
      <c r="WEE24" s="194"/>
      <c r="WEF24" s="194"/>
      <c r="WEG24" s="194"/>
      <c r="WEH24" s="194"/>
      <c r="WEI24" s="194"/>
      <c r="WEJ24" s="194"/>
      <c r="WEK24" s="194"/>
      <c r="WEL24" s="194"/>
      <c r="WEM24" s="194"/>
      <c r="WEN24" s="194"/>
      <c r="WEO24" s="194"/>
      <c r="WEP24" s="194"/>
      <c r="WEQ24" s="194"/>
      <c r="WER24" s="194"/>
      <c r="WES24" s="194"/>
      <c r="WET24" s="194"/>
      <c r="WEU24" s="194"/>
      <c r="WEV24" s="194"/>
      <c r="WEW24" s="194"/>
      <c r="WEX24" s="194"/>
      <c r="WEY24" s="194"/>
      <c r="WEZ24" s="194"/>
      <c r="WFA24" s="194"/>
      <c r="WFB24" s="194"/>
      <c r="WFC24" s="194"/>
      <c r="WFD24" s="194"/>
      <c r="WFE24" s="194"/>
      <c r="WFF24" s="194"/>
      <c r="WFG24" s="194"/>
      <c r="WFH24" s="194"/>
      <c r="WFI24" s="194"/>
      <c r="WFJ24" s="194"/>
      <c r="WFK24" s="194"/>
      <c r="WFL24" s="194"/>
      <c r="WFM24" s="194"/>
      <c r="WFN24" s="194"/>
      <c r="WFO24" s="194"/>
      <c r="WFP24" s="194"/>
      <c r="WFQ24" s="194"/>
      <c r="WFR24" s="194"/>
      <c r="WFS24" s="194"/>
      <c r="WFT24" s="194"/>
      <c r="WFU24" s="194"/>
      <c r="WFV24" s="194"/>
      <c r="WFW24" s="194"/>
      <c r="WFX24" s="194"/>
      <c r="WFY24" s="194"/>
      <c r="WFZ24" s="194"/>
      <c r="WGA24" s="194"/>
      <c r="WGB24" s="194"/>
      <c r="WGC24" s="194"/>
      <c r="WGD24" s="194"/>
      <c r="WGE24" s="194"/>
      <c r="WGF24" s="194"/>
      <c r="WGG24" s="194"/>
      <c r="WGH24" s="194"/>
      <c r="WGI24" s="194"/>
      <c r="WGJ24" s="194"/>
      <c r="WGK24" s="194"/>
      <c r="WGL24" s="194"/>
      <c r="WGM24" s="194"/>
      <c r="WGN24" s="194"/>
      <c r="WGO24" s="194"/>
      <c r="WGP24" s="194"/>
      <c r="WGQ24" s="194"/>
      <c r="WGR24" s="194"/>
      <c r="WGS24" s="194"/>
      <c r="WGT24" s="194"/>
      <c r="WGU24" s="194"/>
      <c r="WGV24" s="194"/>
      <c r="WGW24" s="194"/>
      <c r="WGX24" s="194"/>
      <c r="WGY24" s="194"/>
      <c r="WGZ24" s="194"/>
      <c r="WHA24" s="194"/>
      <c r="WHB24" s="194"/>
      <c r="WHC24" s="194"/>
      <c r="WHD24" s="194"/>
      <c r="WHE24" s="194"/>
      <c r="WHF24" s="194"/>
      <c r="WHG24" s="194"/>
      <c r="WHH24" s="194"/>
      <c r="WHI24" s="194"/>
      <c r="WHJ24" s="194"/>
      <c r="WHK24" s="194"/>
      <c r="WHL24" s="194"/>
      <c r="WHM24" s="194"/>
      <c r="WHN24" s="194"/>
      <c r="WHO24" s="194"/>
      <c r="WHP24" s="194"/>
      <c r="WHQ24" s="194"/>
      <c r="WHR24" s="194"/>
      <c r="WHS24" s="194"/>
      <c r="WHT24" s="194"/>
      <c r="WHU24" s="194"/>
      <c r="WHV24" s="194"/>
      <c r="WHW24" s="194"/>
      <c r="WHX24" s="194"/>
      <c r="WHY24" s="194"/>
      <c r="WHZ24" s="194"/>
      <c r="WIA24" s="194"/>
      <c r="WIB24" s="194"/>
      <c r="WIC24" s="194"/>
      <c r="WID24" s="194"/>
      <c r="WIE24" s="194"/>
      <c r="WIF24" s="194"/>
      <c r="WIG24" s="194"/>
      <c r="WIH24" s="194"/>
      <c r="WII24" s="194"/>
      <c r="WIJ24" s="194"/>
      <c r="WIK24" s="194"/>
      <c r="WIL24" s="194"/>
      <c r="WIM24" s="194"/>
      <c r="WIN24" s="194"/>
      <c r="WIO24" s="194"/>
      <c r="WIP24" s="194"/>
      <c r="WIQ24" s="194"/>
      <c r="WIR24" s="194"/>
      <c r="WIS24" s="194"/>
      <c r="WIT24" s="194"/>
      <c r="WIU24" s="194"/>
      <c r="WIV24" s="194"/>
      <c r="WIW24" s="194"/>
      <c r="WIX24" s="194"/>
      <c r="WIY24" s="194"/>
      <c r="WIZ24" s="194"/>
      <c r="WJA24" s="194"/>
      <c r="WJB24" s="194"/>
      <c r="WJC24" s="194"/>
      <c r="WJD24" s="194"/>
      <c r="WJE24" s="194"/>
      <c r="WJF24" s="194"/>
      <c r="WJG24" s="194"/>
      <c r="WJH24" s="194"/>
      <c r="WJI24" s="194"/>
      <c r="WJJ24" s="194"/>
      <c r="WJK24" s="194"/>
      <c r="WJL24" s="194"/>
      <c r="WJM24" s="194"/>
      <c r="WJN24" s="194"/>
      <c r="WJO24" s="194"/>
      <c r="WJP24" s="194"/>
      <c r="WJQ24" s="194"/>
      <c r="WJR24" s="194"/>
      <c r="WJS24" s="194"/>
      <c r="WJT24" s="194"/>
      <c r="WJU24" s="194"/>
      <c r="WJV24" s="194"/>
      <c r="WJW24" s="194"/>
      <c r="WJX24" s="194"/>
      <c r="WJY24" s="194"/>
      <c r="WJZ24" s="194"/>
      <c r="WKA24" s="194"/>
      <c r="WKB24" s="194"/>
      <c r="WKC24" s="194"/>
      <c r="WKD24" s="194"/>
      <c r="WKE24" s="194"/>
      <c r="WKF24" s="194"/>
      <c r="WKG24" s="194"/>
      <c r="WKH24" s="194"/>
      <c r="WKI24" s="194"/>
      <c r="WKJ24" s="194"/>
      <c r="WKK24" s="194"/>
      <c r="WKL24" s="194"/>
      <c r="WKM24" s="194"/>
      <c r="WKN24" s="194"/>
      <c r="WKO24" s="194"/>
      <c r="WKP24" s="194"/>
      <c r="WKQ24" s="194"/>
      <c r="WKR24" s="194"/>
      <c r="WKS24" s="194"/>
      <c r="WKT24" s="194"/>
      <c r="WKU24" s="194"/>
      <c r="WKV24" s="194"/>
      <c r="WKW24" s="194"/>
      <c r="WKX24" s="194"/>
      <c r="WKY24" s="194"/>
      <c r="WKZ24" s="194"/>
      <c r="WLA24" s="194"/>
      <c r="WLB24" s="194"/>
      <c r="WLC24" s="194"/>
      <c r="WLD24" s="194"/>
      <c r="WLE24" s="194"/>
      <c r="WLF24" s="194"/>
      <c r="WLG24" s="194"/>
      <c r="WLH24" s="194"/>
      <c r="WLI24" s="194"/>
      <c r="WLJ24" s="194"/>
      <c r="WLK24" s="194"/>
      <c r="WLL24" s="194"/>
      <c r="WLM24" s="194"/>
      <c r="WLN24" s="194"/>
      <c r="WLO24" s="194"/>
      <c r="WLP24" s="194"/>
      <c r="WLQ24" s="194"/>
      <c r="WLR24" s="194"/>
      <c r="WLS24" s="194"/>
      <c r="WLT24" s="194"/>
      <c r="WLU24" s="194"/>
      <c r="WLV24" s="194"/>
      <c r="WLW24" s="194"/>
      <c r="WLX24" s="194"/>
      <c r="WLY24" s="194"/>
      <c r="WLZ24" s="194"/>
      <c r="WMA24" s="194"/>
      <c r="WMB24" s="194"/>
      <c r="WMC24" s="194"/>
      <c r="WMD24" s="194"/>
      <c r="WME24" s="194"/>
      <c r="WMF24" s="194"/>
      <c r="WMG24" s="194"/>
      <c r="WMH24" s="194"/>
      <c r="WMI24" s="194"/>
      <c r="WMJ24" s="194"/>
      <c r="WMK24" s="194"/>
      <c r="WML24" s="194"/>
      <c r="WMM24" s="194"/>
      <c r="WMN24" s="194"/>
      <c r="WMO24" s="194"/>
      <c r="WMP24" s="194"/>
      <c r="WMQ24" s="194"/>
      <c r="WMR24" s="194"/>
      <c r="WMS24" s="194"/>
      <c r="WMT24" s="194"/>
      <c r="WMU24" s="194"/>
      <c r="WMV24" s="194"/>
      <c r="WMW24" s="194"/>
      <c r="WMX24" s="194"/>
      <c r="WMY24" s="194"/>
      <c r="WMZ24" s="194"/>
      <c r="WNA24" s="194"/>
      <c r="WNB24" s="194"/>
      <c r="WNC24" s="194"/>
      <c r="WND24" s="194"/>
      <c r="WNE24" s="194"/>
      <c r="WNF24" s="194"/>
      <c r="WNG24" s="194"/>
      <c r="WNH24" s="194"/>
      <c r="WNI24" s="194"/>
      <c r="WNJ24" s="194"/>
      <c r="WNK24" s="194"/>
      <c r="WNL24" s="194"/>
      <c r="WNM24" s="194"/>
      <c r="WNN24" s="194"/>
      <c r="WNO24" s="194"/>
      <c r="WNP24" s="194"/>
      <c r="WNQ24" s="194"/>
      <c r="WNR24" s="194"/>
      <c r="WNS24" s="194"/>
      <c r="WNT24" s="194"/>
      <c r="WNU24" s="194"/>
      <c r="WNV24" s="194"/>
      <c r="WNW24" s="194"/>
      <c r="WNX24" s="194"/>
      <c r="WNY24" s="194"/>
      <c r="WNZ24" s="194"/>
      <c r="WOA24" s="194"/>
      <c r="WOB24" s="194"/>
      <c r="WOC24" s="194"/>
      <c r="WOD24" s="194"/>
      <c r="WOE24" s="194"/>
      <c r="WOF24" s="194"/>
      <c r="WOG24" s="194"/>
      <c r="WOH24" s="194"/>
      <c r="WOI24" s="194"/>
      <c r="WOJ24" s="194"/>
      <c r="WOK24" s="194"/>
      <c r="WOL24" s="194"/>
      <c r="WOM24" s="194"/>
      <c r="WON24" s="194"/>
      <c r="WOO24" s="194"/>
      <c r="WOP24" s="194"/>
      <c r="WOQ24" s="194"/>
      <c r="WOR24" s="194"/>
      <c r="WOS24" s="194"/>
      <c r="WOT24" s="194"/>
      <c r="WOU24" s="194"/>
      <c r="WOV24" s="194"/>
      <c r="WOW24" s="194"/>
      <c r="WOX24" s="194"/>
      <c r="WOY24" s="194"/>
      <c r="WOZ24" s="194"/>
      <c r="WPA24" s="194"/>
      <c r="WPB24" s="194"/>
      <c r="WPC24" s="194"/>
      <c r="WPD24" s="194"/>
      <c r="WPE24" s="194"/>
      <c r="WPF24" s="194"/>
      <c r="WPG24" s="194"/>
      <c r="WPH24" s="194"/>
      <c r="WPI24" s="194"/>
      <c r="WPJ24" s="194"/>
      <c r="WPK24" s="194"/>
      <c r="WPL24" s="194"/>
      <c r="WPM24" s="194"/>
      <c r="WPN24" s="194"/>
      <c r="WPO24" s="194"/>
      <c r="WPP24" s="194"/>
      <c r="WPQ24" s="194"/>
      <c r="WPR24" s="194"/>
      <c r="WPS24" s="194"/>
      <c r="WPT24" s="194"/>
      <c r="WPU24" s="194"/>
      <c r="WPV24" s="194"/>
      <c r="WPW24" s="194"/>
      <c r="WPX24" s="194"/>
      <c r="WPY24" s="194"/>
      <c r="WPZ24" s="194"/>
      <c r="WQA24" s="194"/>
      <c r="WQB24" s="194"/>
      <c r="WQC24" s="194"/>
      <c r="WQD24" s="194"/>
      <c r="WQE24" s="194"/>
      <c r="WQF24" s="194"/>
      <c r="WQG24" s="194"/>
      <c r="WQH24" s="194"/>
      <c r="WQI24" s="194"/>
      <c r="WQJ24" s="194"/>
      <c r="WQK24" s="194"/>
      <c r="WQL24" s="194"/>
      <c r="WQM24" s="194"/>
      <c r="WQN24" s="194"/>
      <c r="WQO24" s="194"/>
      <c r="WQP24" s="194"/>
      <c r="WQQ24" s="194"/>
      <c r="WQR24" s="194"/>
      <c r="WQS24" s="194"/>
      <c r="WQT24" s="194"/>
      <c r="WQU24" s="194"/>
      <c r="WQV24" s="194"/>
      <c r="WQW24" s="194"/>
      <c r="WQX24" s="194"/>
      <c r="WQY24" s="194"/>
      <c r="WQZ24" s="194"/>
      <c r="WRA24" s="194"/>
      <c r="WRB24" s="194"/>
      <c r="WRC24" s="194"/>
      <c r="WRD24" s="194"/>
      <c r="WRE24" s="194"/>
      <c r="WRF24" s="194"/>
      <c r="WRG24" s="194"/>
      <c r="WRH24" s="194"/>
      <c r="WRI24" s="194"/>
      <c r="WRJ24" s="194"/>
      <c r="WRK24" s="194"/>
      <c r="WRL24" s="194"/>
      <c r="WRM24" s="194"/>
      <c r="WRN24" s="194"/>
      <c r="WRO24" s="194"/>
      <c r="WRP24" s="194"/>
      <c r="WRQ24" s="194"/>
      <c r="WRR24" s="194"/>
      <c r="WRS24" s="194"/>
      <c r="WRT24" s="194"/>
      <c r="WRU24" s="194"/>
      <c r="WRV24" s="194"/>
      <c r="WRW24" s="194"/>
      <c r="WRX24" s="194"/>
      <c r="WRY24" s="194"/>
      <c r="WRZ24" s="194"/>
      <c r="WSA24" s="194"/>
      <c r="WSB24" s="194"/>
      <c r="WSC24" s="194"/>
      <c r="WSD24" s="194"/>
      <c r="WSE24" s="194"/>
      <c r="WSF24" s="194"/>
      <c r="WSG24" s="194"/>
      <c r="WSH24" s="194"/>
      <c r="WSI24" s="194"/>
      <c r="WSJ24" s="194"/>
      <c r="WSK24" s="194"/>
      <c r="WSL24" s="194"/>
      <c r="WSM24" s="194"/>
      <c r="WSN24" s="194"/>
      <c r="WSO24" s="194"/>
      <c r="WSP24" s="194"/>
      <c r="WSQ24" s="194"/>
      <c r="WSR24" s="194"/>
      <c r="WSS24" s="194"/>
      <c r="WST24" s="194"/>
      <c r="WSU24" s="194"/>
      <c r="WSV24" s="194"/>
      <c r="WSW24" s="194"/>
      <c r="WSX24" s="194"/>
      <c r="WSY24" s="194"/>
      <c r="WSZ24" s="194"/>
      <c r="WTA24" s="194"/>
      <c r="WTB24" s="194"/>
      <c r="WTC24" s="194"/>
      <c r="WTD24" s="194"/>
      <c r="WTE24" s="194"/>
      <c r="WTF24" s="194"/>
      <c r="WTG24" s="194"/>
      <c r="WTH24" s="194"/>
      <c r="WTI24" s="194"/>
      <c r="WTJ24" s="194"/>
      <c r="WTK24" s="194"/>
      <c r="WTL24" s="194"/>
      <c r="WTM24" s="194"/>
      <c r="WTN24" s="194"/>
      <c r="WTO24" s="194"/>
      <c r="WTP24" s="194"/>
      <c r="WTQ24" s="194"/>
      <c r="WTR24" s="194"/>
      <c r="WTS24" s="194"/>
      <c r="WTT24" s="194"/>
      <c r="WTU24" s="194"/>
      <c r="WTV24" s="194"/>
      <c r="WTW24" s="194"/>
      <c r="WTX24" s="194"/>
      <c r="WTY24" s="194"/>
      <c r="WTZ24" s="194"/>
      <c r="WUA24" s="194"/>
      <c r="WUB24" s="194"/>
      <c r="WUC24" s="194"/>
      <c r="WUD24" s="194"/>
      <c r="WUE24" s="194"/>
      <c r="WUF24" s="194"/>
      <c r="WUG24" s="194"/>
      <c r="WUH24" s="194"/>
      <c r="WUI24" s="194"/>
      <c r="WUJ24" s="194"/>
      <c r="WUK24" s="194"/>
      <c r="WUL24" s="194"/>
      <c r="WUM24" s="194"/>
      <c r="WUN24" s="194"/>
      <c r="WUO24" s="194"/>
      <c r="WUP24" s="194"/>
      <c r="WUQ24" s="194"/>
      <c r="WUR24" s="194"/>
      <c r="WUS24" s="194"/>
      <c r="WUT24" s="194"/>
      <c r="WUU24" s="194"/>
      <c r="WUV24" s="194"/>
      <c r="WUW24" s="194"/>
      <c r="WUX24" s="194"/>
      <c r="WUY24" s="194"/>
      <c r="WUZ24" s="194"/>
      <c r="WVA24" s="194"/>
      <c r="WVB24" s="194"/>
      <c r="WVC24" s="194"/>
      <c r="WVD24" s="194"/>
      <c r="WVE24" s="194"/>
      <c r="WVF24" s="194"/>
      <c r="WVG24" s="194"/>
      <c r="WVH24" s="194"/>
      <c r="WVI24" s="194"/>
      <c r="WVJ24" s="194"/>
      <c r="WVK24" s="194"/>
      <c r="WVL24" s="194"/>
      <c r="WVM24" s="194"/>
      <c r="WVN24" s="194"/>
      <c r="WVO24" s="194"/>
      <c r="WVP24" s="194"/>
      <c r="WVQ24" s="194"/>
      <c r="WVR24" s="194"/>
      <c r="WVS24" s="194"/>
      <c r="WVT24" s="194"/>
      <c r="WVU24" s="194"/>
      <c r="WVV24" s="194"/>
      <c r="WVW24" s="194"/>
      <c r="WVX24" s="194"/>
      <c r="WVY24" s="194"/>
      <c r="WVZ24" s="194"/>
      <c r="WWA24" s="194"/>
      <c r="WWB24" s="194"/>
      <c r="WWC24" s="194"/>
      <c r="WWD24" s="194"/>
      <c r="WWE24" s="194"/>
      <c r="WWF24" s="194"/>
      <c r="WWG24" s="194"/>
      <c r="WWH24" s="194"/>
      <c r="WWI24" s="194"/>
      <c r="WWJ24" s="194"/>
      <c r="WWK24" s="194"/>
      <c r="WWL24" s="194"/>
      <c r="WWM24" s="194"/>
      <c r="WWN24" s="194"/>
      <c r="WWO24" s="194"/>
      <c r="WWP24" s="194"/>
      <c r="WWQ24" s="194"/>
      <c r="WWR24" s="194"/>
      <c r="WWS24" s="194"/>
      <c r="WWT24" s="194"/>
      <c r="WWU24" s="194"/>
      <c r="WWV24" s="194"/>
      <c r="WWW24" s="194"/>
      <c r="WWX24" s="194"/>
      <c r="WWY24" s="194"/>
      <c r="WWZ24" s="194"/>
      <c r="WXA24" s="194"/>
      <c r="WXB24" s="194"/>
      <c r="WXC24" s="194"/>
      <c r="WXD24" s="194"/>
      <c r="WXE24" s="194"/>
      <c r="WXF24" s="194"/>
      <c r="WXG24" s="194"/>
      <c r="WXH24" s="194"/>
      <c r="WXI24" s="194"/>
      <c r="WXJ24" s="194"/>
      <c r="WXK24" s="194"/>
      <c r="WXL24" s="194"/>
      <c r="WXM24" s="194"/>
      <c r="WXN24" s="194"/>
      <c r="WXO24" s="194"/>
      <c r="WXP24" s="194"/>
      <c r="WXQ24" s="194"/>
      <c r="WXR24" s="194"/>
      <c r="WXS24" s="194"/>
      <c r="WXT24" s="194"/>
      <c r="WXU24" s="194"/>
      <c r="WXV24" s="194"/>
      <c r="WXW24" s="194"/>
      <c r="WXX24" s="194"/>
      <c r="WXY24" s="194"/>
      <c r="WXZ24" s="194"/>
      <c r="WYA24" s="194"/>
      <c r="WYB24" s="194"/>
      <c r="WYC24" s="194"/>
      <c r="WYD24" s="194"/>
      <c r="WYE24" s="194"/>
      <c r="WYF24" s="194"/>
      <c r="WYG24" s="194"/>
      <c r="WYH24" s="194"/>
      <c r="WYI24" s="194"/>
      <c r="WYJ24" s="194"/>
      <c r="WYK24" s="194"/>
      <c r="WYL24" s="194"/>
      <c r="WYM24" s="194"/>
      <c r="WYN24" s="194"/>
      <c r="WYO24" s="194"/>
      <c r="WYP24" s="194"/>
      <c r="WYQ24" s="194"/>
      <c r="WYR24" s="194"/>
      <c r="WYS24" s="194"/>
      <c r="WYT24" s="194"/>
      <c r="WYU24" s="194"/>
      <c r="WYV24" s="194"/>
      <c r="WYW24" s="194"/>
      <c r="WYX24" s="194"/>
      <c r="WYY24" s="194"/>
      <c r="WYZ24" s="194"/>
      <c r="WZA24" s="194"/>
      <c r="WZB24" s="194"/>
      <c r="WZC24" s="194"/>
      <c r="WZD24" s="194"/>
      <c r="WZE24" s="194"/>
      <c r="WZF24" s="194"/>
      <c r="WZG24" s="194"/>
      <c r="WZH24" s="194"/>
      <c r="WZI24" s="194"/>
      <c r="WZJ24" s="194"/>
      <c r="WZK24" s="194"/>
      <c r="WZL24" s="194"/>
      <c r="WZM24" s="194"/>
      <c r="WZN24" s="194"/>
      <c r="WZO24" s="194"/>
      <c r="WZP24" s="194"/>
      <c r="WZQ24" s="194"/>
      <c r="WZR24" s="194"/>
      <c r="WZS24" s="194"/>
      <c r="WZT24" s="194"/>
      <c r="WZU24" s="194"/>
      <c r="WZV24" s="194"/>
      <c r="WZW24" s="194"/>
      <c r="WZX24" s="194"/>
      <c r="WZY24" s="194"/>
      <c r="WZZ24" s="194"/>
      <c r="XAA24" s="194"/>
      <c r="XAB24" s="194"/>
      <c r="XAC24" s="194"/>
      <c r="XAD24" s="194"/>
      <c r="XAE24" s="194"/>
      <c r="XAF24" s="194"/>
      <c r="XAG24" s="194"/>
      <c r="XAH24" s="194"/>
      <c r="XAI24" s="194"/>
      <c r="XAJ24" s="194"/>
      <c r="XAK24" s="194"/>
      <c r="XAL24" s="194"/>
      <c r="XAM24" s="194"/>
      <c r="XAN24" s="194"/>
      <c r="XAO24" s="194"/>
      <c r="XAP24" s="194"/>
      <c r="XAQ24" s="194"/>
      <c r="XAR24" s="194"/>
      <c r="XAS24" s="194"/>
      <c r="XAT24" s="194"/>
      <c r="XAU24" s="194"/>
      <c r="XAV24" s="194"/>
      <c r="XAW24" s="194"/>
      <c r="XAX24" s="194"/>
      <c r="XAY24" s="194"/>
      <c r="XAZ24" s="194"/>
      <c r="XBA24" s="194"/>
      <c r="XBB24" s="194"/>
      <c r="XBC24" s="194"/>
      <c r="XBD24" s="194"/>
      <c r="XBE24" s="194"/>
      <c r="XBF24" s="194"/>
      <c r="XBG24" s="194"/>
      <c r="XBH24" s="194"/>
      <c r="XBI24" s="194"/>
      <c r="XBJ24" s="194"/>
      <c r="XBK24" s="194"/>
      <c r="XBL24" s="194"/>
      <c r="XBM24" s="194"/>
      <c r="XBN24" s="194"/>
      <c r="XBO24" s="194"/>
      <c r="XBP24" s="194"/>
      <c r="XBQ24" s="194"/>
      <c r="XBR24" s="194"/>
      <c r="XBS24" s="194"/>
      <c r="XBT24" s="194"/>
      <c r="XBU24" s="194"/>
      <c r="XBV24" s="194"/>
      <c r="XBW24" s="194"/>
      <c r="XBX24" s="194"/>
      <c r="XBY24" s="194"/>
      <c r="XBZ24" s="194"/>
      <c r="XCA24" s="194"/>
      <c r="XCB24" s="194"/>
      <c r="XCC24" s="194"/>
      <c r="XCD24" s="194"/>
      <c r="XCE24" s="194"/>
      <c r="XCF24" s="194"/>
      <c r="XCG24" s="194"/>
      <c r="XCH24" s="194"/>
      <c r="XCI24" s="194"/>
      <c r="XCJ24" s="194"/>
      <c r="XCK24" s="194"/>
      <c r="XCL24" s="194"/>
      <c r="XCM24" s="194"/>
      <c r="XCN24" s="194"/>
      <c r="XCO24" s="194"/>
      <c r="XCP24" s="194"/>
      <c r="XCQ24" s="194"/>
      <c r="XCR24" s="194"/>
      <c r="XCS24" s="194"/>
      <c r="XCT24" s="194"/>
      <c r="XCU24" s="194"/>
      <c r="XCV24" s="194"/>
      <c r="XCW24" s="194"/>
      <c r="XCX24" s="194"/>
      <c r="XCY24" s="194"/>
      <c r="XCZ24" s="194"/>
      <c r="XDA24" s="194"/>
      <c r="XDB24" s="194"/>
      <c r="XDC24" s="194"/>
      <c r="XDD24" s="194"/>
      <c r="XDE24" s="194"/>
      <c r="XDF24" s="194"/>
      <c r="XDG24" s="194"/>
      <c r="XDH24" s="194"/>
      <c r="XDI24" s="194"/>
      <c r="XDJ24" s="194"/>
      <c r="XDK24" s="194"/>
      <c r="XDL24" s="194"/>
      <c r="XDM24" s="194"/>
      <c r="XDN24" s="194"/>
      <c r="XDO24" s="194"/>
      <c r="XDP24" s="194"/>
      <c r="XDQ24" s="194"/>
      <c r="XDR24" s="194"/>
      <c r="XDS24" s="194"/>
      <c r="XDT24" s="194"/>
      <c r="XDU24" s="194"/>
      <c r="XDV24" s="194"/>
      <c r="XDW24" s="194"/>
      <c r="XDX24" s="194"/>
      <c r="XDY24" s="194"/>
      <c r="XDZ24" s="194"/>
      <c r="XEA24" s="194"/>
      <c r="XEB24" s="194"/>
      <c r="XEC24" s="194"/>
      <c r="XED24" s="194"/>
      <c r="XEE24" s="194"/>
      <c r="XEF24" s="194"/>
      <c r="XEG24" s="194"/>
      <c r="XEH24" s="194"/>
      <c r="XEI24" s="194"/>
      <c r="XEJ24" s="194"/>
      <c r="XEK24" s="194"/>
      <c r="XEL24" s="194"/>
      <c r="XEM24" s="194"/>
      <c r="XEN24" s="194"/>
      <c r="XEO24" s="194"/>
      <c r="XEP24" s="194"/>
      <c r="XEQ24" s="194"/>
      <c r="XER24" s="194"/>
      <c r="XES24" s="194"/>
      <c r="XET24" s="194"/>
      <c r="XEU24" s="194"/>
      <c r="XEV24" s="194"/>
      <c r="XEW24" s="194"/>
      <c r="XEX24" s="194"/>
      <c r="XEY24" s="194"/>
      <c r="XEZ24" s="194"/>
      <c r="XFA24" s="194"/>
      <c r="XFB24" s="194"/>
      <c r="XFC24" s="194"/>
      <c r="XFD24" s="194"/>
    </row>
    <row r="25" spans="1:16384" s="166" customFormat="1" ht="15.75" x14ac:dyDescent="0.25">
      <c r="A25" s="53" t="s">
        <v>17</v>
      </c>
      <c r="B25" s="164" t="s">
        <v>130</v>
      </c>
      <c r="C25" s="159"/>
      <c r="D25" s="159"/>
      <c r="E25" s="159"/>
      <c r="F25" s="159"/>
      <c r="G25" s="159"/>
      <c r="H25" s="159"/>
      <c r="I25" s="151"/>
      <c r="J25" s="159"/>
      <c r="K25" s="159"/>
      <c r="L25" s="151"/>
      <c r="M25" s="159"/>
      <c r="N25" s="110"/>
      <c r="O25" s="159"/>
      <c r="P25" s="159"/>
      <c r="Q25" s="157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</row>
    <row r="26" spans="1:16384" s="166" customFormat="1" ht="15.75" x14ac:dyDescent="0.25">
      <c r="A26" s="53" t="s">
        <v>18</v>
      </c>
      <c r="B26" s="164" t="s">
        <v>131</v>
      </c>
      <c r="C26" s="159"/>
      <c r="D26" s="159"/>
      <c r="E26" s="159"/>
      <c r="F26" s="159"/>
      <c r="G26" s="159"/>
      <c r="H26" s="159"/>
      <c r="I26" s="151"/>
      <c r="J26" s="159"/>
      <c r="K26" s="159"/>
      <c r="L26" s="151"/>
      <c r="M26" s="159"/>
      <c r="N26" s="110"/>
      <c r="O26" s="159"/>
      <c r="P26" s="159"/>
      <c r="Q26" s="157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</row>
    <row r="27" spans="1:16384" s="166" customFormat="1" ht="15.75" x14ac:dyDescent="0.25">
      <c r="A27" s="53" t="s">
        <v>19</v>
      </c>
      <c r="B27" s="164" t="s">
        <v>132</v>
      </c>
      <c r="C27" s="159"/>
      <c r="D27" s="159"/>
      <c r="E27" s="159"/>
      <c r="F27" s="159"/>
      <c r="G27" s="159"/>
      <c r="H27" s="159"/>
      <c r="I27" s="111" t="str">
        <f>IF($I$21=""," ",SUM($I$24:$I$26))</f>
        <v xml:space="preserve"> </v>
      </c>
      <c r="J27" s="159"/>
      <c r="K27" s="159"/>
      <c r="L27" s="111" t="str">
        <f>IF($L$21=""," ",SUM($L$24:$L$26))</f>
        <v xml:space="preserve"> </v>
      </c>
      <c r="M27" s="159"/>
      <c r="N27" s="110"/>
      <c r="O27" s="159"/>
      <c r="P27" s="159"/>
      <c r="Q27" s="157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</row>
    <row r="28" spans="1:16384" ht="15.75" x14ac:dyDescent="0.25">
      <c r="A28" s="53" t="s">
        <v>58</v>
      </c>
      <c r="B28" s="164" t="s">
        <v>133</v>
      </c>
      <c r="C28" s="159"/>
      <c r="D28" s="159"/>
      <c r="E28" s="159"/>
      <c r="F28" s="159"/>
      <c r="G28" s="159"/>
      <c r="H28" s="159"/>
      <c r="I28" s="111" t="str">
        <f>IF($I$24=" "," ",IF($I$27*$I$19&gt;169,$I$27*$I$19,IF(AND($I$21=1,$I$27*$I$19&lt;68),68,IF(AND($I$21=2,$I$27*$I$19&lt;104),104,IF(AND($I$21=3,$I$27*$I$19&lt;126),126,IF(AND($I$21=4,$I$27*$I$19&lt;141),141,IF(AND($I$21=5,$I$27*$I$19&lt;155),155,IF(AND($I$21=6,$I$27*$I$19&lt;169),169,ROUND($I$19*$I$27,2)))))))))</f>
        <v xml:space="preserve"> </v>
      </c>
      <c r="J28" s="220" t="s">
        <v>84</v>
      </c>
      <c r="K28" s="220"/>
      <c r="L28" s="112" t="str">
        <f>IF($L$24=" "," ",IF($L$27*$L$19&gt;169,$L$27*$L$19,IF(AND($L$21=1,L27*$L$19&lt;68),68,IF(AND($L$21=2,$L$27*$L$19&lt;104),104,IF(AND($L$21=3,$L$27*$L$19&lt;126),126,IF(AND($L$21=4,$L$27*$L$19&lt;141),141,IF(AND($L$21=5,$L$27*$L$19&lt;155),155,IF(AND($L$21=6,$L$27*$L$19&lt;169),169,ROUND($L$19*$L$27,2)))))))))</f>
        <v xml:space="preserve"> </v>
      </c>
      <c r="M28" s="159"/>
      <c r="N28" s="149" t="str">
        <f>IF(AND($I$28=" ",$L$28=" ")," ",IF($I$28&gt;$L$28,ROUND($I$28-$L$28,0),ROUND($L$28-$I$28,0)))</f>
        <v xml:space="preserve"> </v>
      </c>
      <c r="O28" s="159"/>
      <c r="P28" s="176"/>
      <c r="Q28" s="157" t="s">
        <v>5</v>
      </c>
      <c r="R28" s="159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  <c r="IW28" s="194"/>
      <c r="IX28" s="194"/>
      <c r="IY28" s="194"/>
      <c r="IZ28" s="194"/>
      <c r="JA28" s="194"/>
      <c r="JB28" s="194"/>
      <c r="JC28" s="194"/>
      <c r="JD28" s="194"/>
      <c r="JE28" s="194"/>
      <c r="JF28" s="194"/>
      <c r="JG28" s="194"/>
      <c r="JH28" s="194"/>
      <c r="JI28" s="194"/>
      <c r="JJ28" s="194"/>
      <c r="JK28" s="194"/>
      <c r="JL28" s="194"/>
      <c r="JM28" s="194"/>
      <c r="JN28" s="194"/>
      <c r="JO28" s="194"/>
      <c r="JP28" s="194"/>
      <c r="JQ28" s="194"/>
      <c r="JR28" s="194"/>
      <c r="JS28" s="194"/>
      <c r="JT28" s="194"/>
      <c r="JU28" s="194"/>
      <c r="JV28" s="194"/>
      <c r="JW28" s="194"/>
      <c r="JX28" s="194"/>
      <c r="JY28" s="194"/>
      <c r="JZ28" s="194"/>
      <c r="KA28" s="194"/>
      <c r="KB28" s="194"/>
      <c r="KC28" s="194"/>
      <c r="KD28" s="194"/>
      <c r="KE28" s="194"/>
      <c r="KF28" s="194"/>
      <c r="KG28" s="194"/>
      <c r="KH28" s="194"/>
      <c r="KI28" s="194"/>
      <c r="KJ28" s="194"/>
      <c r="KK28" s="194"/>
      <c r="KL28" s="194"/>
      <c r="KM28" s="194"/>
      <c r="KN28" s="194"/>
      <c r="KO28" s="194"/>
      <c r="KP28" s="194"/>
      <c r="KQ28" s="194"/>
      <c r="KR28" s="194"/>
      <c r="KS28" s="194"/>
      <c r="KT28" s="194"/>
      <c r="KU28" s="194"/>
      <c r="KV28" s="194"/>
      <c r="KW28" s="194"/>
      <c r="KX28" s="194"/>
      <c r="KY28" s="194"/>
      <c r="KZ28" s="194"/>
      <c r="LA28" s="194"/>
      <c r="LB28" s="194"/>
      <c r="LC28" s="194"/>
      <c r="LD28" s="194"/>
      <c r="LE28" s="194"/>
      <c r="LF28" s="194"/>
      <c r="LG28" s="194"/>
      <c r="LH28" s="194"/>
      <c r="LI28" s="194"/>
      <c r="LJ28" s="194"/>
      <c r="LK28" s="194"/>
      <c r="LL28" s="194"/>
      <c r="LM28" s="194"/>
      <c r="LN28" s="194"/>
      <c r="LO28" s="194"/>
      <c r="LP28" s="194"/>
      <c r="LQ28" s="194"/>
      <c r="LR28" s="194"/>
      <c r="LS28" s="194"/>
      <c r="LT28" s="194"/>
      <c r="LU28" s="194"/>
      <c r="LV28" s="194"/>
      <c r="LW28" s="194"/>
      <c r="LX28" s="194"/>
      <c r="LY28" s="194"/>
      <c r="LZ28" s="194"/>
      <c r="MA28" s="194"/>
      <c r="MB28" s="194"/>
      <c r="MC28" s="194"/>
      <c r="MD28" s="194"/>
      <c r="ME28" s="194"/>
      <c r="MF28" s="194"/>
      <c r="MG28" s="194"/>
      <c r="MH28" s="194"/>
      <c r="MI28" s="194"/>
      <c r="MJ28" s="194"/>
      <c r="MK28" s="194"/>
      <c r="ML28" s="194"/>
      <c r="MM28" s="194"/>
      <c r="MN28" s="194"/>
      <c r="MO28" s="194"/>
      <c r="MP28" s="194"/>
      <c r="MQ28" s="194"/>
      <c r="MR28" s="194"/>
      <c r="MS28" s="194"/>
      <c r="MT28" s="194"/>
      <c r="MU28" s="194"/>
      <c r="MV28" s="194"/>
      <c r="MW28" s="194"/>
      <c r="MX28" s="194"/>
      <c r="MY28" s="194"/>
      <c r="MZ28" s="194"/>
      <c r="NA28" s="194"/>
      <c r="NB28" s="194"/>
      <c r="NC28" s="194"/>
      <c r="ND28" s="194"/>
      <c r="NE28" s="194"/>
      <c r="NF28" s="194"/>
      <c r="NG28" s="194"/>
      <c r="NH28" s="194"/>
      <c r="NI28" s="194"/>
      <c r="NJ28" s="194"/>
      <c r="NK28" s="194"/>
      <c r="NL28" s="194"/>
      <c r="NM28" s="194"/>
      <c r="NN28" s="194"/>
      <c r="NO28" s="194"/>
      <c r="NP28" s="194"/>
      <c r="NQ28" s="194"/>
      <c r="NR28" s="194"/>
      <c r="NS28" s="194"/>
      <c r="NT28" s="194"/>
      <c r="NU28" s="194"/>
      <c r="NV28" s="194"/>
      <c r="NW28" s="194"/>
      <c r="NX28" s="194"/>
      <c r="NY28" s="194"/>
      <c r="NZ28" s="194"/>
      <c r="OA28" s="194"/>
      <c r="OB28" s="194"/>
      <c r="OC28" s="194"/>
      <c r="OD28" s="194"/>
      <c r="OE28" s="194"/>
      <c r="OF28" s="194"/>
      <c r="OG28" s="194"/>
      <c r="OH28" s="194"/>
      <c r="OI28" s="194"/>
      <c r="OJ28" s="194"/>
      <c r="OK28" s="194"/>
      <c r="OL28" s="194"/>
      <c r="OM28" s="194"/>
      <c r="ON28" s="194"/>
      <c r="OO28" s="194"/>
      <c r="OP28" s="194"/>
      <c r="OQ28" s="194"/>
      <c r="OR28" s="194"/>
      <c r="OS28" s="194"/>
      <c r="OT28" s="194"/>
      <c r="OU28" s="194"/>
      <c r="OV28" s="194"/>
      <c r="OW28" s="194"/>
      <c r="OX28" s="194"/>
      <c r="OY28" s="194"/>
      <c r="OZ28" s="194"/>
      <c r="PA28" s="194"/>
      <c r="PB28" s="194"/>
      <c r="PC28" s="194"/>
      <c r="PD28" s="194"/>
      <c r="PE28" s="194"/>
      <c r="PF28" s="194"/>
      <c r="PG28" s="194"/>
      <c r="PH28" s="194"/>
      <c r="PI28" s="194"/>
      <c r="PJ28" s="194"/>
      <c r="PK28" s="194"/>
      <c r="PL28" s="194"/>
      <c r="PM28" s="194"/>
      <c r="PN28" s="194"/>
      <c r="PO28" s="194"/>
      <c r="PP28" s="194"/>
      <c r="PQ28" s="194"/>
      <c r="PR28" s="194"/>
      <c r="PS28" s="194"/>
      <c r="PT28" s="194"/>
      <c r="PU28" s="194"/>
      <c r="PV28" s="194"/>
      <c r="PW28" s="194"/>
      <c r="PX28" s="194"/>
      <c r="PY28" s="194"/>
      <c r="PZ28" s="194"/>
      <c r="QA28" s="194"/>
      <c r="QB28" s="194"/>
      <c r="QC28" s="194"/>
      <c r="QD28" s="194"/>
      <c r="QE28" s="194"/>
      <c r="QF28" s="194"/>
      <c r="QG28" s="194"/>
      <c r="QH28" s="194"/>
      <c r="QI28" s="194"/>
      <c r="QJ28" s="194"/>
      <c r="QK28" s="194"/>
      <c r="QL28" s="194"/>
      <c r="QM28" s="194"/>
      <c r="QN28" s="194"/>
      <c r="QO28" s="194"/>
      <c r="QP28" s="194"/>
      <c r="QQ28" s="194"/>
      <c r="QR28" s="194"/>
      <c r="QS28" s="194"/>
      <c r="QT28" s="194"/>
      <c r="QU28" s="194"/>
      <c r="QV28" s="194"/>
      <c r="QW28" s="194"/>
      <c r="QX28" s="194"/>
      <c r="QY28" s="194"/>
      <c r="QZ28" s="194"/>
      <c r="RA28" s="194"/>
      <c r="RB28" s="194"/>
      <c r="RC28" s="194"/>
      <c r="RD28" s="194"/>
      <c r="RE28" s="194"/>
      <c r="RF28" s="194"/>
      <c r="RG28" s="194"/>
      <c r="RH28" s="194"/>
      <c r="RI28" s="194"/>
      <c r="RJ28" s="194"/>
      <c r="RK28" s="194"/>
      <c r="RL28" s="194"/>
      <c r="RM28" s="194"/>
      <c r="RN28" s="194"/>
      <c r="RO28" s="194"/>
      <c r="RP28" s="194"/>
      <c r="RQ28" s="194"/>
      <c r="RR28" s="194"/>
      <c r="RS28" s="194"/>
      <c r="RT28" s="194"/>
      <c r="RU28" s="194"/>
      <c r="RV28" s="194"/>
      <c r="RW28" s="194"/>
      <c r="RX28" s="194"/>
      <c r="RY28" s="194"/>
      <c r="RZ28" s="194"/>
      <c r="SA28" s="194"/>
      <c r="SB28" s="194"/>
      <c r="SC28" s="194"/>
      <c r="SD28" s="194"/>
      <c r="SE28" s="194"/>
      <c r="SF28" s="194"/>
      <c r="SG28" s="194"/>
      <c r="SH28" s="194"/>
      <c r="SI28" s="194"/>
      <c r="SJ28" s="194"/>
      <c r="SK28" s="194"/>
      <c r="SL28" s="194"/>
      <c r="SM28" s="194"/>
      <c r="SN28" s="194"/>
      <c r="SO28" s="194"/>
      <c r="SP28" s="194"/>
      <c r="SQ28" s="194"/>
      <c r="SR28" s="194"/>
      <c r="SS28" s="194"/>
      <c r="ST28" s="194"/>
      <c r="SU28" s="194"/>
      <c r="SV28" s="194"/>
      <c r="SW28" s="194"/>
      <c r="SX28" s="194"/>
      <c r="SY28" s="194"/>
      <c r="SZ28" s="194"/>
      <c r="TA28" s="194"/>
      <c r="TB28" s="194"/>
      <c r="TC28" s="194"/>
      <c r="TD28" s="194"/>
      <c r="TE28" s="194"/>
      <c r="TF28" s="194"/>
      <c r="TG28" s="194"/>
      <c r="TH28" s="194"/>
      <c r="TI28" s="194"/>
      <c r="TJ28" s="194"/>
      <c r="TK28" s="194"/>
      <c r="TL28" s="194"/>
      <c r="TM28" s="194"/>
      <c r="TN28" s="194"/>
      <c r="TO28" s="194"/>
      <c r="TP28" s="194"/>
      <c r="TQ28" s="194"/>
      <c r="TR28" s="194"/>
      <c r="TS28" s="194"/>
      <c r="TT28" s="194"/>
      <c r="TU28" s="194"/>
      <c r="TV28" s="194"/>
      <c r="TW28" s="194"/>
      <c r="TX28" s="194"/>
      <c r="TY28" s="194"/>
      <c r="TZ28" s="194"/>
      <c r="UA28" s="194"/>
      <c r="UB28" s="194"/>
      <c r="UC28" s="194"/>
      <c r="UD28" s="194"/>
      <c r="UE28" s="194"/>
      <c r="UF28" s="194"/>
      <c r="UG28" s="194"/>
      <c r="UH28" s="194"/>
      <c r="UI28" s="194"/>
      <c r="UJ28" s="194"/>
      <c r="UK28" s="194"/>
      <c r="UL28" s="194"/>
      <c r="UM28" s="194"/>
      <c r="UN28" s="194"/>
      <c r="UO28" s="194"/>
      <c r="UP28" s="194"/>
      <c r="UQ28" s="194"/>
      <c r="UR28" s="194"/>
      <c r="US28" s="194"/>
      <c r="UT28" s="194"/>
      <c r="UU28" s="194"/>
      <c r="UV28" s="194"/>
      <c r="UW28" s="194"/>
      <c r="UX28" s="194"/>
      <c r="UY28" s="194"/>
      <c r="UZ28" s="194"/>
      <c r="VA28" s="194"/>
      <c r="VB28" s="194"/>
      <c r="VC28" s="194"/>
      <c r="VD28" s="194"/>
      <c r="VE28" s="194"/>
      <c r="VF28" s="194"/>
      <c r="VG28" s="194"/>
      <c r="VH28" s="194"/>
      <c r="VI28" s="194"/>
      <c r="VJ28" s="194"/>
      <c r="VK28" s="194"/>
      <c r="VL28" s="194"/>
      <c r="VM28" s="194"/>
      <c r="VN28" s="194"/>
      <c r="VO28" s="194"/>
      <c r="VP28" s="194"/>
      <c r="VQ28" s="194"/>
      <c r="VR28" s="194"/>
      <c r="VS28" s="194"/>
      <c r="VT28" s="194"/>
      <c r="VU28" s="194"/>
      <c r="VV28" s="194"/>
      <c r="VW28" s="194"/>
      <c r="VX28" s="194"/>
      <c r="VY28" s="194"/>
      <c r="VZ28" s="194"/>
      <c r="WA28" s="194"/>
      <c r="WB28" s="194"/>
      <c r="WC28" s="194"/>
      <c r="WD28" s="194"/>
      <c r="WE28" s="194"/>
      <c r="WF28" s="194"/>
      <c r="WG28" s="194"/>
      <c r="WH28" s="194"/>
      <c r="WI28" s="194"/>
      <c r="WJ28" s="194"/>
      <c r="WK28" s="194"/>
      <c r="WL28" s="194"/>
      <c r="WM28" s="194"/>
      <c r="WN28" s="194"/>
      <c r="WO28" s="194"/>
      <c r="WP28" s="194"/>
      <c r="WQ28" s="194"/>
      <c r="WR28" s="194"/>
      <c r="WS28" s="194"/>
      <c r="WT28" s="194"/>
      <c r="WU28" s="194"/>
      <c r="WV28" s="194"/>
      <c r="WW28" s="194"/>
      <c r="WX28" s="194"/>
      <c r="WY28" s="194"/>
      <c r="WZ28" s="194"/>
      <c r="XA28" s="194"/>
      <c r="XB28" s="194"/>
      <c r="XC28" s="194"/>
      <c r="XD28" s="194"/>
      <c r="XE28" s="194"/>
      <c r="XF28" s="194"/>
      <c r="XG28" s="194"/>
      <c r="XH28" s="194"/>
      <c r="XI28" s="194"/>
      <c r="XJ28" s="194"/>
      <c r="XK28" s="194"/>
      <c r="XL28" s="194"/>
      <c r="XM28" s="194"/>
      <c r="XN28" s="194"/>
      <c r="XO28" s="194"/>
      <c r="XP28" s="194"/>
      <c r="XQ28" s="194"/>
      <c r="XR28" s="194"/>
      <c r="XS28" s="194"/>
      <c r="XT28" s="194"/>
      <c r="XU28" s="194"/>
      <c r="XV28" s="194"/>
      <c r="XW28" s="194"/>
      <c r="XX28" s="194"/>
      <c r="XY28" s="194"/>
      <c r="XZ28" s="194"/>
      <c r="YA28" s="194"/>
      <c r="YB28" s="194"/>
      <c r="YC28" s="194"/>
      <c r="YD28" s="194"/>
      <c r="YE28" s="194"/>
      <c r="YF28" s="194"/>
      <c r="YG28" s="194"/>
      <c r="YH28" s="194"/>
      <c r="YI28" s="194"/>
      <c r="YJ28" s="194"/>
      <c r="YK28" s="194"/>
      <c r="YL28" s="194"/>
      <c r="YM28" s="194"/>
      <c r="YN28" s="194"/>
      <c r="YO28" s="194"/>
      <c r="YP28" s="194"/>
      <c r="YQ28" s="194"/>
      <c r="YR28" s="194"/>
      <c r="YS28" s="194"/>
      <c r="YT28" s="194"/>
      <c r="YU28" s="194"/>
      <c r="YV28" s="194"/>
      <c r="YW28" s="194"/>
      <c r="YX28" s="194"/>
      <c r="YY28" s="194"/>
      <c r="YZ28" s="194"/>
      <c r="ZA28" s="194"/>
      <c r="ZB28" s="194"/>
      <c r="ZC28" s="194"/>
      <c r="ZD28" s="194"/>
      <c r="ZE28" s="194"/>
      <c r="ZF28" s="194"/>
      <c r="ZG28" s="194"/>
      <c r="ZH28" s="194"/>
      <c r="ZI28" s="194"/>
      <c r="ZJ28" s="194"/>
      <c r="ZK28" s="194"/>
      <c r="ZL28" s="194"/>
      <c r="ZM28" s="194"/>
      <c r="ZN28" s="194"/>
      <c r="ZO28" s="194"/>
      <c r="ZP28" s="194"/>
      <c r="ZQ28" s="194"/>
      <c r="ZR28" s="194"/>
      <c r="ZS28" s="194"/>
      <c r="ZT28" s="194"/>
      <c r="ZU28" s="194"/>
      <c r="ZV28" s="194"/>
      <c r="ZW28" s="194"/>
      <c r="ZX28" s="194"/>
      <c r="ZY28" s="194"/>
      <c r="ZZ28" s="194"/>
      <c r="AAA28" s="194"/>
      <c r="AAB28" s="194"/>
      <c r="AAC28" s="194"/>
      <c r="AAD28" s="194"/>
      <c r="AAE28" s="194"/>
      <c r="AAF28" s="194"/>
      <c r="AAG28" s="194"/>
      <c r="AAH28" s="194"/>
      <c r="AAI28" s="194"/>
      <c r="AAJ28" s="194"/>
      <c r="AAK28" s="194"/>
      <c r="AAL28" s="194"/>
      <c r="AAM28" s="194"/>
      <c r="AAN28" s="194"/>
      <c r="AAO28" s="194"/>
      <c r="AAP28" s="194"/>
      <c r="AAQ28" s="194"/>
      <c r="AAR28" s="194"/>
      <c r="AAS28" s="194"/>
      <c r="AAT28" s="194"/>
      <c r="AAU28" s="194"/>
      <c r="AAV28" s="194"/>
      <c r="AAW28" s="194"/>
      <c r="AAX28" s="194"/>
      <c r="AAY28" s="194"/>
      <c r="AAZ28" s="194"/>
      <c r="ABA28" s="194"/>
      <c r="ABB28" s="194"/>
      <c r="ABC28" s="194"/>
      <c r="ABD28" s="194"/>
      <c r="ABE28" s="194"/>
      <c r="ABF28" s="194"/>
      <c r="ABG28" s="194"/>
      <c r="ABH28" s="194"/>
      <c r="ABI28" s="194"/>
      <c r="ABJ28" s="194"/>
      <c r="ABK28" s="194"/>
      <c r="ABL28" s="194"/>
      <c r="ABM28" s="194"/>
      <c r="ABN28" s="194"/>
      <c r="ABO28" s="194"/>
      <c r="ABP28" s="194"/>
      <c r="ABQ28" s="194"/>
      <c r="ABR28" s="194"/>
      <c r="ABS28" s="194"/>
      <c r="ABT28" s="194"/>
      <c r="ABU28" s="194"/>
      <c r="ABV28" s="194"/>
      <c r="ABW28" s="194"/>
      <c r="ABX28" s="194"/>
      <c r="ABY28" s="194"/>
      <c r="ABZ28" s="194"/>
      <c r="ACA28" s="194"/>
      <c r="ACB28" s="194"/>
      <c r="ACC28" s="194"/>
      <c r="ACD28" s="194"/>
      <c r="ACE28" s="194"/>
      <c r="ACF28" s="194"/>
      <c r="ACG28" s="194"/>
      <c r="ACH28" s="194"/>
      <c r="ACI28" s="194"/>
      <c r="ACJ28" s="194"/>
      <c r="ACK28" s="194"/>
      <c r="ACL28" s="194"/>
      <c r="ACM28" s="194"/>
      <c r="ACN28" s="194"/>
      <c r="ACO28" s="194"/>
      <c r="ACP28" s="194"/>
      <c r="ACQ28" s="194"/>
      <c r="ACR28" s="194"/>
      <c r="ACS28" s="194"/>
      <c r="ACT28" s="194"/>
      <c r="ACU28" s="194"/>
      <c r="ACV28" s="194"/>
      <c r="ACW28" s="194"/>
      <c r="ACX28" s="194"/>
      <c r="ACY28" s="194"/>
      <c r="ACZ28" s="194"/>
      <c r="ADA28" s="194"/>
      <c r="ADB28" s="194"/>
      <c r="ADC28" s="194"/>
      <c r="ADD28" s="194"/>
      <c r="ADE28" s="194"/>
      <c r="ADF28" s="194"/>
      <c r="ADG28" s="194"/>
      <c r="ADH28" s="194"/>
      <c r="ADI28" s="194"/>
      <c r="ADJ28" s="194"/>
      <c r="ADK28" s="194"/>
      <c r="ADL28" s="194"/>
      <c r="ADM28" s="194"/>
      <c r="ADN28" s="194"/>
      <c r="ADO28" s="194"/>
      <c r="ADP28" s="194"/>
      <c r="ADQ28" s="194"/>
      <c r="ADR28" s="194"/>
      <c r="ADS28" s="194"/>
      <c r="ADT28" s="194"/>
      <c r="ADU28" s="194"/>
      <c r="ADV28" s="194"/>
      <c r="ADW28" s="194"/>
      <c r="ADX28" s="194"/>
      <c r="ADY28" s="194"/>
      <c r="ADZ28" s="194"/>
      <c r="AEA28" s="194"/>
      <c r="AEB28" s="194"/>
      <c r="AEC28" s="194"/>
      <c r="AED28" s="194"/>
      <c r="AEE28" s="194"/>
      <c r="AEF28" s="194"/>
      <c r="AEG28" s="194"/>
      <c r="AEH28" s="194"/>
      <c r="AEI28" s="194"/>
      <c r="AEJ28" s="194"/>
      <c r="AEK28" s="194"/>
      <c r="AEL28" s="194"/>
      <c r="AEM28" s="194"/>
      <c r="AEN28" s="194"/>
      <c r="AEO28" s="194"/>
      <c r="AEP28" s="194"/>
      <c r="AEQ28" s="194"/>
      <c r="AER28" s="194"/>
      <c r="AES28" s="194"/>
      <c r="AET28" s="194"/>
      <c r="AEU28" s="194"/>
      <c r="AEV28" s="194"/>
      <c r="AEW28" s="194"/>
      <c r="AEX28" s="194"/>
      <c r="AEY28" s="194"/>
      <c r="AEZ28" s="194"/>
      <c r="AFA28" s="194"/>
      <c r="AFB28" s="194"/>
      <c r="AFC28" s="194"/>
      <c r="AFD28" s="194"/>
      <c r="AFE28" s="194"/>
      <c r="AFF28" s="194"/>
      <c r="AFG28" s="194"/>
      <c r="AFH28" s="194"/>
      <c r="AFI28" s="194"/>
      <c r="AFJ28" s="194"/>
      <c r="AFK28" s="194"/>
      <c r="AFL28" s="194"/>
      <c r="AFM28" s="194"/>
      <c r="AFN28" s="194"/>
      <c r="AFO28" s="194"/>
      <c r="AFP28" s="194"/>
      <c r="AFQ28" s="194"/>
      <c r="AFR28" s="194"/>
      <c r="AFS28" s="194"/>
      <c r="AFT28" s="194"/>
      <c r="AFU28" s="194"/>
      <c r="AFV28" s="194"/>
      <c r="AFW28" s="194"/>
      <c r="AFX28" s="194"/>
      <c r="AFY28" s="194"/>
      <c r="AFZ28" s="194"/>
      <c r="AGA28" s="194"/>
      <c r="AGB28" s="194"/>
      <c r="AGC28" s="194"/>
      <c r="AGD28" s="194"/>
      <c r="AGE28" s="194"/>
      <c r="AGF28" s="194"/>
      <c r="AGG28" s="194"/>
      <c r="AGH28" s="194"/>
      <c r="AGI28" s="194"/>
      <c r="AGJ28" s="194"/>
      <c r="AGK28" s="194"/>
      <c r="AGL28" s="194"/>
      <c r="AGM28" s="194"/>
      <c r="AGN28" s="194"/>
      <c r="AGO28" s="194"/>
      <c r="AGP28" s="194"/>
      <c r="AGQ28" s="194"/>
      <c r="AGR28" s="194"/>
      <c r="AGS28" s="194"/>
      <c r="AGT28" s="194"/>
      <c r="AGU28" s="194"/>
      <c r="AGV28" s="194"/>
      <c r="AGW28" s="194"/>
      <c r="AGX28" s="194"/>
      <c r="AGY28" s="194"/>
      <c r="AGZ28" s="194"/>
      <c r="AHA28" s="194"/>
      <c r="AHB28" s="194"/>
      <c r="AHC28" s="194"/>
      <c r="AHD28" s="194"/>
      <c r="AHE28" s="194"/>
      <c r="AHF28" s="194"/>
      <c r="AHG28" s="194"/>
      <c r="AHH28" s="194"/>
      <c r="AHI28" s="194"/>
      <c r="AHJ28" s="194"/>
      <c r="AHK28" s="194"/>
      <c r="AHL28" s="194"/>
      <c r="AHM28" s="194"/>
      <c r="AHN28" s="194"/>
      <c r="AHO28" s="194"/>
      <c r="AHP28" s="194"/>
      <c r="AHQ28" s="194"/>
      <c r="AHR28" s="194"/>
      <c r="AHS28" s="194"/>
      <c r="AHT28" s="194"/>
      <c r="AHU28" s="194"/>
      <c r="AHV28" s="194"/>
      <c r="AHW28" s="194"/>
      <c r="AHX28" s="194"/>
      <c r="AHY28" s="194"/>
      <c r="AHZ28" s="194"/>
      <c r="AIA28" s="194"/>
      <c r="AIB28" s="194"/>
      <c r="AIC28" s="194"/>
      <c r="AID28" s="194"/>
      <c r="AIE28" s="194"/>
      <c r="AIF28" s="194"/>
      <c r="AIG28" s="194"/>
      <c r="AIH28" s="194"/>
      <c r="AII28" s="194"/>
      <c r="AIJ28" s="194"/>
      <c r="AIK28" s="194"/>
      <c r="AIL28" s="194"/>
      <c r="AIM28" s="194"/>
      <c r="AIN28" s="194"/>
      <c r="AIO28" s="194"/>
      <c r="AIP28" s="194"/>
      <c r="AIQ28" s="194"/>
      <c r="AIR28" s="194"/>
      <c r="AIS28" s="194"/>
      <c r="AIT28" s="194"/>
      <c r="AIU28" s="194"/>
      <c r="AIV28" s="194"/>
      <c r="AIW28" s="194"/>
      <c r="AIX28" s="194"/>
      <c r="AIY28" s="194"/>
      <c r="AIZ28" s="194"/>
      <c r="AJA28" s="194"/>
      <c r="AJB28" s="194"/>
      <c r="AJC28" s="194"/>
      <c r="AJD28" s="194"/>
      <c r="AJE28" s="194"/>
      <c r="AJF28" s="194"/>
      <c r="AJG28" s="194"/>
      <c r="AJH28" s="194"/>
      <c r="AJI28" s="194"/>
      <c r="AJJ28" s="194"/>
      <c r="AJK28" s="194"/>
      <c r="AJL28" s="194"/>
      <c r="AJM28" s="194"/>
      <c r="AJN28" s="194"/>
      <c r="AJO28" s="194"/>
      <c r="AJP28" s="194"/>
      <c r="AJQ28" s="194"/>
      <c r="AJR28" s="194"/>
      <c r="AJS28" s="194"/>
      <c r="AJT28" s="194"/>
      <c r="AJU28" s="194"/>
      <c r="AJV28" s="194"/>
      <c r="AJW28" s="194"/>
      <c r="AJX28" s="194"/>
      <c r="AJY28" s="194"/>
      <c r="AJZ28" s="194"/>
      <c r="AKA28" s="194"/>
      <c r="AKB28" s="194"/>
      <c r="AKC28" s="194"/>
      <c r="AKD28" s="194"/>
      <c r="AKE28" s="194"/>
      <c r="AKF28" s="194"/>
      <c r="AKG28" s="194"/>
      <c r="AKH28" s="194"/>
      <c r="AKI28" s="194"/>
      <c r="AKJ28" s="194"/>
      <c r="AKK28" s="194"/>
      <c r="AKL28" s="194"/>
      <c r="AKM28" s="194"/>
      <c r="AKN28" s="194"/>
      <c r="AKO28" s="194"/>
      <c r="AKP28" s="194"/>
      <c r="AKQ28" s="194"/>
      <c r="AKR28" s="194"/>
      <c r="AKS28" s="194"/>
      <c r="AKT28" s="194"/>
      <c r="AKU28" s="194"/>
      <c r="AKV28" s="194"/>
      <c r="AKW28" s="194"/>
      <c r="AKX28" s="194"/>
      <c r="AKY28" s="194"/>
      <c r="AKZ28" s="194"/>
      <c r="ALA28" s="194"/>
      <c r="ALB28" s="194"/>
      <c r="ALC28" s="194"/>
      <c r="ALD28" s="194"/>
      <c r="ALE28" s="194"/>
      <c r="ALF28" s="194"/>
      <c r="ALG28" s="194"/>
      <c r="ALH28" s="194"/>
      <c r="ALI28" s="194"/>
      <c r="ALJ28" s="194"/>
      <c r="ALK28" s="194"/>
      <c r="ALL28" s="194"/>
      <c r="ALM28" s="194"/>
      <c r="ALN28" s="194"/>
      <c r="ALO28" s="194"/>
      <c r="ALP28" s="194"/>
      <c r="ALQ28" s="194"/>
      <c r="ALR28" s="194"/>
      <c r="ALS28" s="194"/>
      <c r="ALT28" s="194"/>
      <c r="ALU28" s="194"/>
      <c r="ALV28" s="194"/>
      <c r="ALW28" s="194"/>
      <c r="ALX28" s="194"/>
      <c r="ALY28" s="194"/>
      <c r="ALZ28" s="194"/>
      <c r="AMA28" s="194"/>
      <c r="AMB28" s="194"/>
      <c r="AMC28" s="194"/>
      <c r="AMD28" s="194"/>
      <c r="AME28" s="194"/>
      <c r="AMF28" s="194"/>
      <c r="AMG28" s="194"/>
      <c r="AMH28" s="194"/>
      <c r="AMI28" s="194"/>
      <c r="AMJ28" s="194"/>
      <c r="AMK28" s="194"/>
      <c r="AML28" s="194"/>
      <c r="AMM28" s="194"/>
      <c r="AMN28" s="194"/>
      <c r="AMO28" s="194"/>
      <c r="AMP28" s="194"/>
      <c r="AMQ28" s="194"/>
      <c r="AMR28" s="194"/>
      <c r="AMS28" s="194"/>
      <c r="AMT28" s="194"/>
      <c r="AMU28" s="194"/>
      <c r="AMV28" s="194"/>
      <c r="AMW28" s="194"/>
      <c r="AMX28" s="194"/>
      <c r="AMY28" s="194"/>
      <c r="AMZ28" s="194"/>
      <c r="ANA28" s="194"/>
      <c r="ANB28" s="194"/>
      <c r="ANC28" s="194"/>
      <c r="AND28" s="194"/>
      <c r="ANE28" s="194"/>
      <c r="ANF28" s="194"/>
      <c r="ANG28" s="194"/>
      <c r="ANH28" s="194"/>
      <c r="ANI28" s="194"/>
      <c r="ANJ28" s="194"/>
      <c r="ANK28" s="194"/>
      <c r="ANL28" s="194"/>
      <c r="ANM28" s="194"/>
      <c r="ANN28" s="194"/>
      <c r="ANO28" s="194"/>
      <c r="ANP28" s="194"/>
      <c r="ANQ28" s="194"/>
      <c r="ANR28" s="194"/>
      <c r="ANS28" s="194"/>
      <c r="ANT28" s="194"/>
      <c r="ANU28" s="194"/>
      <c r="ANV28" s="194"/>
      <c r="ANW28" s="194"/>
      <c r="ANX28" s="194"/>
      <c r="ANY28" s="194"/>
      <c r="ANZ28" s="194"/>
      <c r="AOA28" s="194"/>
      <c r="AOB28" s="194"/>
      <c r="AOC28" s="194"/>
      <c r="AOD28" s="194"/>
      <c r="AOE28" s="194"/>
      <c r="AOF28" s="194"/>
      <c r="AOG28" s="194"/>
      <c r="AOH28" s="194"/>
      <c r="AOI28" s="194"/>
      <c r="AOJ28" s="194"/>
      <c r="AOK28" s="194"/>
      <c r="AOL28" s="194"/>
      <c r="AOM28" s="194"/>
      <c r="AON28" s="194"/>
      <c r="AOO28" s="194"/>
      <c r="AOP28" s="194"/>
      <c r="AOQ28" s="194"/>
      <c r="AOR28" s="194"/>
      <c r="AOS28" s="194"/>
      <c r="AOT28" s="194"/>
      <c r="AOU28" s="194"/>
      <c r="AOV28" s="194"/>
      <c r="AOW28" s="194"/>
      <c r="AOX28" s="194"/>
      <c r="AOY28" s="194"/>
      <c r="AOZ28" s="194"/>
      <c r="APA28" s="194"/>
      <c r="APB28" s="194"/>
      <c r="APC28" s="194"/>
      <c r="APD28" s="194"/>
      <c r="APE28" s="194"/>
      <c r="APF28" s="194"/>
      <c r="APG28" s="194"/>
      <c r="APH28" s="194"/>
      <c r="API28" s="194"/>
      <c r="APJ28" s="194"/>
      <c r="APK28" s="194"/>
      <c r="APL28" s="194"/>
      <c r="APM28" s="194"/>
      <c r="APN28" s="194"/>
      <c r="APO28" s="194"/>
      <c r="APP28" s="194"/>
      <c r="APQ28" s="194"/>
      <c r="APR28" s="194"/>
      <c r="APS28" s="194"/>
      <c r="APT28" s="194"/>
      <c r="APU28" s="194"/>
      <c r="APV28" s="194"/>
      <c r="APW28" s="194"/>
      <c r="APX28" s="194"/>
      <c r="APY28" s="194"/>
      <c r="APZ28" s="194"/>
      <c r="AQA28" s="194"/>
      <c r="AQB28" s="194"/>
      <c r="AQC28" s="194"/>
      <c r="AQD28" s="194"/>
      <c r="AQE28" s="194"/>
      <c r="AQF28" s="194"/>
      <c r="AQG28" s="194"/>
      <c r="AQH28" s="194"/>
      <c r="AQI28" s="194"/>
      <c r="AQJ28" s="194"/>
      <c r="AQK28" s="194"/>
      <c r="AQL28" s="194"/>
      <c r="AQM28" s="194"/>
      <c r="AQN28" s="194"/>
      <c r="AQO28" s="194"/>
      <c r="AQP28" s="194"/>
      <c r="AQQ28" s="194"/>
      <c r="AQR28" s="194"/>
      <c r="AQS28" s="194"/>
      <c r="AQT28" s="194"/>
      <c r="AQU28" s="194"/>
      <c r="AQV28" s="194"/>
      <c r="AQW28" s="194"/>
      <c r="AQX28" s="194"/>
      <c r="AQY28" s="194"/>
      <c r="AQZ28" s="194"/>
      <c r="ARA28" s="194"/>
      <c r="ARB28" s="194"/>
      <c r="ARC28" s="194"/>
      <c r="ARD28" s="194"/>
      <c r="ARE28" s="194"/>
      <c r="ARF28" s="194"/>
      <c r="ARG28" s="194"/>
      <c r="ARH28" s="194"/>
      <c r="ARI28" s="194"/>
      <c r="ARJ28" s="194"/>
      <c r="ARK28" s="194"/>
      <c r="ARL28" s="194"/>
      <c r="ARM28" s="194"/>
      <c r="ARN28" s="194"/>
      <c r="ARO28" s="194"/>
      <c r="ARP28" s="194"/>
      <c r="ARQ28" s="194"/>
      <c r="ARR28" s="194"/>
      <c r="ARS28" s="194"/>
      <c r="ART28" s="194"/>
      <c r="ARU28" s="194"/>
      <c r="ARV28" s="194"/>
      <c r="ARW28" s="194"/>
      <c r="ARX28" s="194"/>
      <c r="ARY28" s="194"/>
      <c r="ARZ28" s="194"/>
      <c r="ASA28" s="194"/>
      <c r="ASB28" s="194"/>
      <c r="ASC28" s="194"/>
      <c r="ASD28" s="194"/>
      <c r="ASE28" s="194"/>
      <c r="ASF28" s="194"/>
      <c r="ASG28" s="194"/>
      <c r="ASH28" s="194"/>
      <c r="ASI28" s="194"/>
      <c r="ASJ28" s="194"/>
      <c r="ASK28" s="194"/>
      <c r="ASL28" s="194"/>
      <c r="ASM28" s="194"/>
      <c r="ASN28" s="194"/>
      <c r="ASO28" s="194"/>
      <c r="ASP28" s="194"/>
      <c r="ASQ28" s="194"/>
      <c r="ASR28" s="194"/>
      <c r="ASS28" s="194"/>
      <c r="AST28" s="194"/>
      <c r="ASU28" s="194"/>
      <c r="ASV28" s="194"/>
      <c r="ASW28" s="194"/>
      <c r="ASX28" s="194"/>
      <c r="ASY28" s="194"/>
      <c r="ASZ28" s="194"/>
      <c r="ATA28" s="194"/>
      <c r="ATB28" s="194"/>
      <c r="ATC28" s="194"/>
      <c r="ATD28" s="194"/>
      <c r="ATE28" s="194"/>
      <c r="ATF28" s="194"/>
      <c r="ATG28" s="194"/>
      <c r="ATH28" s="194"/>
      <c r="ATI28" s="194"/>
      <c r="ATJ28" s="194"/>
      <c r="ATK28" s="194"/>
      <c r="ATL28" s="194"/>
      <c r="ATM28" s="194"/>
      <c r="ATN28" s="194"/>
      <c r="ATO28" s="194"/>
      <c r="ATP28" s="194"/>
      <c r="ATQ28" s="194"/>
      <c r="ATR28" s="194"/>
      <c r="ATS28" s="194"/>
      <c r="ATT28" s="194"/>
      <c r="ATU28" s="194"/>
      <c r="ATV28" s="194"/>
      <c r="ATW28" s="194"/>
      <c r="ATX28" s="194"/>
      <c r="ATY28" s="194"/>
      <c r="ATZ28" s="194"/>
      <c r="AUA28" s="194"/>
      <c r="AUB28" s="194"/>
      <c r="AUC28" s="194"/>
      <c r="AUD28" s="194"/>
      <c r="AUE28" s="194"/>
      <c r="AUF28" s="194"/>
      <c r="AUG28" s="194"/>
      <c r="AUH28" s="194"/>
      <c r="AUI28" s="194"/>
      <c r="AUJ28" s="194"/>
      <c r="AUK28" s="194"/>
      <c r="AUL28" s="194"/>
      <c r="AUM28" s="194"/>
      <c r="AUN28" s="194"/>
      <c r="AUO28" s="194"/>
      <c r="AUP28" s="194"/>
      <c r="AUQ28" s="194"/>
      <c r="AUR28" s="194"/>
      <c r="AUS28" s="194"/>
      <c r="AUT28" s="194"/>
      <c r="AUU28" s="194"/>
      <c r="AUV28" s="194"/>
      <c r="AUW28" s="194"/>
      <c r="AUX28" s="194"/>
      <c r="AUY28" s="194"/>
      <c r="AUZ28" s="194"/>
      <c r="AVA28" s="194"/>
      <c r="AVB28" s="194"/>
      <c r="AVC28" s="194"/>
      <c r="AVD28" s="194"/>
      <c r="AVE28" s="194"/>
      <c r="AVF28" s="194"/>
      <c r="AVG28" s="194"/>
      <c r="AVH28" s="194"/>
      <c r="AVI28" s="194"/>
      <c r="AVJ28" s="194"/>
      <c r="AVK28" s="194"/>
      <c r="AVL28" s="194"/>
      <c r="AVM28" s="194"/>
      <c r="AVN28" s="194"/>
      <c r="AVO28" s="194"/>
      <c r="AVP28" s="194"/>
      <c r="AVQ28" s="194"/>
      <c r="AVR28" s="194"/>
      <c r="AVS28" s="194"/>
      <c r="AVT28" s="194"/>
      <c r="AVU28" s="194"/>
      <c r="AVV28" s="194"/>
      <c r="AVW28" s="194"/>
      <c r="AVX28" s="194"/>
      <c r="AVY28" s="194"/>
      <c r="AVZ28" s="194"/>
      <c r="AWA28" s="194"/>
      <c r="AWB28" s="194"/>
      <c r="AWC28" s="194"/>
      <c r="AWD28" s="194"/>
      <c r="AWE28" s="194"/>
      <c r="AWF28" s="194"/>
      <c r="AWG28" s="194"/>
      <c r="AWH28" s="194"/>
      <c r="AWI28" s="194"/>
      <c r="AWJ28" s="194"/>
      <c r="AWK28" s="194"/>
      <c r="AWL28" s="194"/>
      <c r="AWM28" s="194"/>
      <c r="AWN28" s="194"/>
      <c r="AWO28" s="194"/>
      <c r="AWP28" s="194"/>
      <c r="AWQ28" s="194"/>
      <c r="AWR28" s="194"/>
      <c r="AWS28" s="194"/>
      <c r="AWT28" s="194"/>
      <c r="AWU28" s="194"/>
      <c r="AWV28" s="194"/>
      <c r="AWW28" s="194"/>
      <c r="AWX28" s="194"/>
      <c r="AWY28" s="194"/>
      <c r="AWZ28" s="194"/>
      <c r="AXA28" s="194"/>
      <c r="AXB28" s="194"/>
      <c r="AXC28" s="194"/>
      <c r="AXD28" s="194"/>
      <c r="AXE28" s="194"/>
      <c r="AXF28" s="194"/>
      <c r="AXG28" s="194"/>
      <c r="AXH28" s="194"/>
      <c r="AXI28" s="194"/>
      <c r="AXJ28" s="194"/>
      <c r="AXK28" s="194"/>
      <c r="AXL28" s="194"/>
      <c r="AXM28" s="194"/>
      <c r="AXN28" s="194"/>
      <c r="AXO28" s="194"/>
      <c r="AXP28" s="194"/>
      <c r="AXQ28" s="194"/>
      <c r="AXR28" s="194"/>
      <c r="AXS28" s="194"/>
      <c r="AXT28" s="194"/>
      <c r="AXU28" s="194"/>
      <c r="AXV28" s="194"/>
      <c r="AXW28" s="194"/>
      <c r="AXX28" s="194"/>
      <c r="AXY28" s="194"/>
      <c r="AXZ28" s="194"/>
      <c r="AYA28" s="194"/>
      <c r="AYB28" s="194"/>
      <c r="AYC28" s="194"/>
      <c r="AYD28" s="194"/>
      <c r="AYE28" s="194"/>
      <c r="AYF28" s="194"/>
      <c r="AYG28" s="194"/>
      <c r="AYH28" s="194"/>
      <c r="AYI28" s="194"/>
      <c r="AYJ28" s="194"/>
      <c r="AYK28" s="194"/>
      <c r="AYL28" s="194"/>
      <c r="AYM28" s="194"/>
      <c r="AYN28" s="194"/>
      <c r="AYO28" s="194"/>
      <c r="AYP28" s="194"/>
      <c r="AYQ28" s="194"/>
      <c r="AYR28" s="194"/>
      <c r="AYS28" s="194"/>
      <c r="AYT28" s="194"/>
      <c r="AYU28" s="194"/>
      <c r="AYV28" s="194"/>
      <c r="AYW28" s="194"/>
      <c r="AYX28" s="194"/>
      <c r="AYY28" s="194"/>
      <c r="AYZ28" s="194"/>
      <c r="AZA28" s="194"/>
      <c r="AZB28" s="194"/>
      <c r="AZC28" s="194"/>
      <c r="AZD28" s="194"/>
      <c r="AZE28" s="194"/>
      <c r="AZF28" s="194"/>
      <c r="AZG28" s="194"/>
      <c r="AZH28" s="194"/>
      <c r="AZI28" s="194"/>
      <c r="AZJ28" s="194"/>
      <c r="AZK28" s="194"/>
      <c r="AZL28" s="194"/>
      <c r="AZM28" s="194"/>
      <c r="AZN28" s="194"/>
      <c r="AZO28" s="194"/>
      <c r="AZP28" s="194"/>
      <c r="AZQ28" s="194"/>
      <c r="AZR28" s="194"/>
      <c r="AZS28" s="194"/>
      <c r="AZT28" s="194"/>
      <c r="AZU28" s="194"/>
      <c r="AZV28" s="194"/>
      <c r="AZW28" s="194"/>
      <c r="AZX28" s="194"/>
      <c r="AZY28" s="194"/>
      <c r="AZZ28" s="194"/>
      <c r="BAA28" s="194"/>
      <c r="BAB28" s="194"/>
      <c r="BAC28" s="194"/>
      <c r="BAD28" s="194"/>
      <c r="BAE28" s="194"/>
      <c r="BAF28" s="194"/>
      <c r="BAG28" s="194"/>
      <c r="BAH28" s="194"/>
      <c r="BAI28" s="194"/>
      <c r="BAJ28" s="194"/>
      <c r="BAK28" s="194"/>
      <c r="BAL28" s="194"/>
      <c r="BAM28" s="194"/>
      <c r="BAN28" s="194"/>
      <c r="BAO28" s="194"/>
      <c r="BAP28" s="194"/>
      <c r="BAQ28" s="194"/>
      <c r="BAR28" s="194"/>
      <c r="BAS28" s="194"/>
      <c r="BAT28" s="194"/>
      <c r="BAU28" s="194"/>
      <c r="BAV28" s="194"/>
      <c r="BAW28" s="194"/>
      <c r="BAX28" s="194"/>
      <c r="BAY28" s="194"/>
      <c r="BAZ28" s="194"/>
      <c r="BBA28" s="194"/>
      <c r="BBB28" s="194"/>
      <c r="BBC28" s="194"/>
      <c r="BBD28" s="194"/>
      <c r="BBE28" s="194"/>
      <c r="BBF28" s="194"/>
      <c r="BBG28" s="194"/>
      <c r="BBH28" s="194"/>
      <c r="BBI28" s="194"/>
      <c r="BBJ28" s="194"/>
      <c r="BBK28" s="194"/>
      <c r="BBL28" s="194"/>
      <c r="BBM28" s="194"/>
      <c r="BBN28" s="194"/>
      <c r="BBO28" s="194"/>
      <c r="BBP28" s="194"/>
      <c r="BBQ28" s="194"/>
      <c r="BBR28" s="194"/>
      <c r="BBS28" s="194"/>
      <c r="BBT28" s="194"/>
      <c r="BBU28" s="194"/>
      <c r="BBV28" s="194"/>
      <c r="BBW28" s="194"/>
      <c r="BBX28" s="194"/>
      <c r="BBY28" s="194"/>
      <c r="BBZ28" s="194"/>
      <c r="BCA28" s="194"/>
      <c r="BCB28" s="194"/>
      <c r="BCC28" s="194"/>
      <c r="BCD28" s="194"/>
      <c r="BCE28" s="194"/>
      <c r="BCF28" s="194"/>
      <c r="BCG28" s="194"/>
      <c r="BCH28" s="194"/>
      <c r="BCI28" s="194"/>
      <c r="BCJ28" s="194"/>
      <c r="BCK28" s="194"/>
      <c r="BCL28" s="194"/>
      <c r="BCM28" s="194"/>
      <c r="BCN28" s="194"/>
      <c r="BCO28" s="194"/>
      <c r="BCP28" s="194"/>
      <c r="BCQ28" s="194"/>
      <c r="BCR28" s="194"/>
      <c r="BCS28" s="194"/>
      <c r="BCT28" s="194"/>
      <c r="BCU28" s="194"/>
      <c r="BCV28" s="194"/>
      <c r="BCW28" s="194"/>
      <c r="BCX28" s="194"/>
      <c r="BCY28" s="194"/>
      <c r="BCZ28" s="194"/>
      <c r="BDA28" s="194"/>
      <c r="BDB28" s="194"/>
      <c r="BDC28" s="194"/>
      <c r="BDD28" s="194"/>
      <c r="BDE28" s="194"/>
      <c r="BDF28" s="194"/>
      <c r="BDG28" s="194"/>
      <c r="BDH28" s="194"/>
      <c r="BDI28" s="194"/>
      <c r="BDJ28" s="194"/>
      <c r="BDK28" s="194"/>
      <c r="BDL28" s="194"/>
      <c r="BDM28" s="194"/>
      <c r="BDN28" s="194"/>
      <c r="BDO28" s="194"/>
      <c r="BDP28" s="194"/>
      <c r="BDQ28" s="194"/>
      <c r="BDR28" s="194"/>
      <c r="BDS28" s="194"/>
      <c r="BDT28" s="194"/>
      <c r="BDU28" s="194"/>
      <c r="BDV28" s="194"/>
      <c r="BDW28" s="194"/>
      <c r="BDX28" s="194"/>
      <c r="BDY28" s="194"/>
      <c r="BDZ28" s="194"/>
      <c r="BEA28" s="194"/>
      <c r="BEB28" s="194"/>
      <c r="BEC28" s="194"/>
      <c r="BED28" s="194"/>
      <c r="BEE28" s="194"/>
      <c r="BEF28" s="194"/>
      <c r="BEG28" s="194"/>
      <c r="BEH28" s="194"/>
      <c r="BEI28" s="194"/>
      <c r="BEJ28" s="194"/>
      <c r="BEK28" s="194"/>
      <c r="BEL28" s="194"/>
      <c r="BEM28" s="194"/>
      <c r="BEN28" s="194"/>
      <c r="BEO28" s="194"/>
      <c r="BEP28" s="194"/>
      <c r="BEQ28" s="194"/>
      <c r="BER28" s="194"/>
      <c r="BES28" s="194"/>
      <c r="BET28" s="194"/>
      <c r="BEU28" s="194"/>
      <c r="BEV28" s="194"/>
      <c r="BEW28" s="194"/>
      <c r="BEX28" s="194"/>
      <c r="BEY28" s="194"/>
      <c r="BEZ28" s="194"/>
      <c r="BFA28" s="194"/>
      <c r="BFB28" s="194"/>
      <c r="BFC28" s="194"/>
      <c r="BFD28" s="194"/>
      <c r="BFE28" s="194"/>
      <c r="BFF28" s="194"/>
      <c r="BFG28" s="194"/>
      <c r="BFH28" s="194"/>
      <c r="BFI28" s="194"/>
      <c r="BFJ28" s="194"/>
      <c r="BFK28" s="194"/>
      <c r="BFL28" s="194"/>
      <c r="BFM28" s="194"/>
      <c r="BFN28" s="194"/>
      <c r="BFO28" s="194"/>
      <c r="BFP28" s="194"/>
      <c r="BFQ28" s="194"/>
      <c r="BFR28" s="194"/>
      <c r="BFS28" s="194"/>
      <c r="BFT28" s="194"/>
      <c r="BFU28" s="194"/>
      <c r="BFV28" s="194"/>
      <c r="BFW28" s="194"/>
      <c r="BFX28" s="194"/>
      <c r="BFY28" s="194"/>
      <c r="BFZ28" s="194"/>
      <c r="BGA28" s="194"/>
      <c r="BGB28" s="194"/>
      <c r="BGC28" s="194"/>
      <c r="BGD28" s="194"/>
      <c r="BGE28" s="194"/>
      <c r="BGF28" s="194"/>
      <c r="BGG28" s="194"/>
      <c r="BGH28" s="194"/>
      <c r="BGI28" s="194"/>
      <c r="BGJ28" s="194"/>
      <c r="BGK28" s="194"/>
      <c r="BGL28" s="194"/>
      <c r="BGM28" s="194"/>
      <c r="BGN28" s="194"/>
      <c r="BGO28" s="194"/>
      <c r="BGP28" s="194"/>
      <c r="BGQ28" s="194"/>
      <c r="BGR28" s="194"/>
      <c r="BGS28" s="194"/>
      <c r="BGT28" s="194"/>
      <c r="BGU28" s="194"/>
      <c r="BGV28" s="194"/>
      <c r="BGW28" s="194"/>
      <c r="BGX28" s="194"/>
      <c r="BGY28" s="194"/>
      <c r="BGZ28" s="194"/>
      <c r="BHA28" s="194"/>
      <c r="BHB28" s="194"/>
      <c r="BHC28" s="194"/>
      <c r="BHD28" s="194"/>
      <c r="BHE28" s="194"/>
      <c r="BHF28" s="194"/>
      <c r="BHG28" s="194"/>
      <c r="BHH28" s="194"/>
      <c r="BHI28" s="194"/>
      <c r="BHJ28" s="194"/>
      <c r="BHK28" s="194"/>
      <c r="BHL28" s="194"/>
      <c r="BHM28" s="194"/>
      <c r="BHN28" s="194"/>
      <c r="BHO28" s="194"/>
      <c r="BHP28" s="194"/>
      <c r="BHQ28" s="194"/>
      <c r="BHR28" s="194"/>
      <c r="BHS28" s="194"/>
      <c r="BHT28" s="194"/>
      <c r="BHU28" s="194"/>
      <c r="BHV28" s="194"/>
      <c r="BHW28" s="194"/>
      <c r="BHX28" s="194"/>
      <c r="BHY28" s="194"/>
      <c r="BHZ28" s="194"/>
      <c r="BIA28" s="194"/>
      <c r="BIB28" s="194"/>
      <c r="BIC28" s="194"/>
      <c r="BID28" s="194"/>
      <c r="BIE28" s="194"/>
      <c r="BIF28" s="194"/>
      <c r="BIG28" s="194"/>
      <c r="BIH28" s="194"/>
      <c r="BII28" s="194"/>
      <c r="BIJ28" s="194"/>
      <c r="BIK28" s="194"/>
      <c r="BIL28" s="194"/>
      <c r="BIM28" s="194"/>
      <c r="BIN28" s="194"/>
      <c r="BIO28" s="194"/>
      <c r="BIP28" s="194"/>
      <c r="BIQ28" s="194"/>
      <c r="BIR28" s="194"/>
      <c r="BIS28" s="194"/>
      <c r="BIT28" s="194"/>
      <c r="BIU28" s="194"/>
      <c r="BIV28" s="194"/>
      <c r="BIW28" s="194"/>
      <c r="BIX28" s="194"/>
      <c r="BIY28" s="194"/>
      <c r="BIZ28" s="194"/>
      <c r="BJA28" s="194"/>
      <c r="BJB28" s="194"/>
      <c r="BJC28" s="194"/>
      <c r="BJD28" s="194"/>
      <c r="BJE28" s="194"/>
      <c r="BJF28" s="194"/>
      <c r="BJG28" s="194"/>
      <c r="BJH28" s="194"/>
      <c r="BJI28" s="194"/>
      <c r="BJJ28" s="194"/>
      <c r="BJK28" s="194"/>
      <c r="BJL28" s="194"/>
      <c r="BJM28" s="194"/>
      <c r="BJN28" s="194"/>
      <c r="BJO28" s="194"/>
      <c r="BJP28" s="194"/>
      <c r="BJQ28" s="194"/>
      <c r="BJR28" s="194"/>
      <c r="BJS28" s="194"/>
      <c r="BJT28" s="194"/>
      <c r="BJU28" s="194"/>
      <c r="BJV28" s="194"/>
      <c r="BJW28" s="194"/>
      <c r="BJX28" s="194"/>
      <c r="BJY28" s="194"/>
      <c r="BJZ28" s="194"/>
      <c r="BKA28" s="194"/>
      <c r="BKB28" s="194"/>
      <c r="BKC28" s="194"/>
      <c r="BKD28" s="194"/>
      <c r="BKE28" s="194"/>
      <c r="BKF28" s="194"/>
      <c r="BKG28" s="194"/>
      <c r="BKH28" s="194"/>
      <c r="BKI28" s="194"/>
      <c r="BKJ28" s="194"/>
      <c r="BKK28" s="194"/>
      <c r="BKL28" s="194"/>
      <c r="BKM28" s="194"/>
      <c r="BKN28" s="194"/>
      <c r="BKO28" s="194"/>
      <c r="BKP28" s="194"/>
      <c r="BKQ28" s="194"/>
      <c r="BKR28" s="194"/>
      <c r="BKS28" s="194"/>
      <c r="BKT28" s="194"/>
      <c r="BKU28" s="194"/>
      <c r="BKV28" s="194"/>
      <c r="BKW28" s="194"/>
      <c r="BKX28" s="194"/>
      <c r="BKY28" s="194"/>
      <c r="BKZ28" s="194"/>
      <c r="BLA28" s="194"/>
      <c r="BLB28" s="194"/>
      <c r="BLC28" s="194"/>
      <c r="BLD28" s="194"/>
      <c r="BLE28" s="194"/>
      <c r="BLF28" s="194"/>
      <c r="BLG28" s="194"/>
      <c r="BLH28" s="194"/>
      <c r="BLI28" s="194"/>
      <c r="BLJ28" s="194"/>
      <c r="BLK28" s="194"/>
      <c r="BLL28" s="194"/>
      <c r="BLM28" s="194"/>
      <c r="BLN28" s="194"/>
      <c r="BLO28" s="194"/>
      <c r="BLP28" s="194"/>
      <c r="BLQ28" s="194"/>
      <c r="BLR28" s="194"/>
      <c r="BLS28" s="194"/>
      <c r="BLT28" s="194"/>
      <c r="BLU28" s="194"/>
      <c r="BLV28" s="194"/>
      <c r="BLW28" s="194"/>
      <c r="BLX28" s="194"/>
      <c r="BLY28" s="194"/>
      <c r="BLZ28" s="194"/>
      <c r="BMA28" s="194"/>
      <c r="BMB28" s="194"/>
      <c r="BMC28" s="194"/>
      <c r="BMD28" s="194"/>
      <c r="BME28" s="194"/>
      <c r="BMF28" s="194"/>
      <c r="BMG28" s="194"/>
      <c r="BMH28" s="194"/>
      <c r="BMI28" s="194"/>
      <c r="BMJ28" s="194"/>
      <c r="BMK28" s="194"/>
      <c r="BML28" s="194"/>
      <c r="BMM28" s="194"/>
      <c r="BMN28" s="194"/>
      <c r="BMO28" s="194"/>
      <c r="BMP28" s="194"/>
      <c r="BMQ28" s="194"/>
      <c r="BMR28" s="194"/>
      <c r="BMS28" s="194"/>
      <c r="BMT28" s="194"/>
      <c r="BMU28" s="194"/>
      <c r="BMV28" s="194"/>
      <c r="BMW28" s="194"/>
      <c r="BMX28" s="194"/>
      <c r="BMY28" s="194"/>
      <c r="BMZ28" s="194"/>
      <c r="BNA28" s="194"/>
      <c r="BNB28" s="194"/>
      <c r="BNC28" s="194"/>
      <c r="BND28" s="194"/>
      <c r="BNE28" s="194"/>
      <c r="BNF28" s="194"/>
      <c r="BNG28" s="194"/>
      <c r="BNH28" s="194"/>
      <c r="BNI28" s="194"/>
      <c r="BNJ28" s="194"/>
      <c r="BNK28" s="194"/>
      <c r="BNL28" s="194"/>
      <c r="BNM28" s="194"/>
      <c r="BNN28" s="194"/>
      <c r="BNO28" s="194"/>
      <c r="BNP28" s="194"/>
      <c r="BNQ28" s="194"/>
      <c r="BNR28" s="194"/>
      <c r="BNS28" s="194"/>
      <c r="BNT28" s="194"/>
      <c r="BNU28" s="194"/>
      <c r="BNV28" s="194"/>
      <c r="BNW28" s="194"/>
      <c r="BNX28" s="194"/>
      <c r="BNY28" s="194"/>
      <c r="BNZ28" s="194"/>
      <c r="BOA28" s="194"/>
      <c r="BOB28" s="194"/>
      <c r="BOC28" s="194"/>
      <c r="BOD28" s="194"/>
      <c r="BOE28" s="194"/>
      <c r="BOF28" s="194"/>
      <c r="BOG28" s="194"/>
      <c r="BOH28" s="194"/>
      <c r="BOI28" s="194"/>
      <c r="BOJ28" s="194"/>
      <c r="BOK28" s="194"/>
      <c r="BOL28" s="194"/>
      <c r="BOM28" s="194"/>
      <c r="BON28" s="194"/>
      <c r="BOO28" s="194"/>
      <c r="BOP28" s="194"/>
      <c r="BOQ28" s="194"/>
      <c r="BOR28" s="194"/>
      <c r="BOS28" s="194"/>
      <c r="BOT28" s="194"/>
      <c r="BOU28" s="194"/>
      <c r="BOV28" s="194"/>
      <c r="BOW28" s="194"/>
      <c r="BOX28" s="194"/>
      <c r="BOY28" s="194"/>
      <c r="BOZ28" s="194"/>
      <c r="BPA28" s="194"/>
      <c r="BPB28" s="194"/>
      <c r="BPC28" s="194"/>
      <c r="BPD28" s="194"/>
      <c r="BPE28" s="194"/>
      <c r="BPF28" s="194"/>
      <c r="BPG28" s="194"/>
      <c r="BPH28" s="194"/>
      <c r="BPI28" s="194"/>
      <c r="BPJ28" s="194"/>
      <c r="BPK28" s="194"/>
      <c r="BPL28" s="194"/>
      <c r="BPM28" s="194"/>
      <c r="BPN28" s="194"/>
      <c r="BPO28" s="194"/>
      <c r="BPP28" s="194"/>
      <c r="BPQ28" s="194"/>
      <c r="BPR28" s="194"/>
      <c r="BPS28" s="194"/>
      <c r="BPT28" s="194"/>
      <c r="BPU28" s="194"/>
      <c r="BPV28" s="194"/>
      <c r="BPW28" s="194"/>
      <c r="BPX28" s="194"/>
      <c r="BPY28" s="194"/>
      <c r="BPZ28" s="194"/>
      <c r="BQA28" s="194"/>
      <c r="BQB28" s="194"/>
      <c r="BQC28" s="194"/>
      <c r="BQD28" s="194"/>
      <c r="BQE28" s="194"/>
      <c r="BQF28" s="194"/>
      <c r="BQG28" s="194"/>
      <c r="BQH28" s="194"/>
      <c r="BQI28" s="194"/>
      <c r="BQJ28" s="194"/>
      <c r="BQK28" s="194"/>
      <c r="BQL28" s="194"/>
      <c r="BQM28" s="194"/>
      <c r="BQN28" s="194"/>
      <c r="BQO28" s="194"/>
      <c r="BQP28" s="194"/>
      <c r="BQQ28" s="194"/>
      <c r="BQR28" s="194"/>
      <c r="BQS28" s="194"/>
      <c r="BQT28" s="194"/>
      <c r="BQU28" s="194"/>
      <c r="BQV28" s="194"/>
      <c r="BQW28" s="194"/>
      <c r="BQX28" s="194"/>
      <c r="BQY28" s="194"/>
      <c r="BQZ28" s="194"/>
      <c r="BRA28" s="194"/>
      <c r="BRB28" s="194"/>
      <c r="BRC28" s="194"/>
      <c r="BRD28" s="194"/>
      <c r="BRE28" s="194"/>
      <c r="BRF28" s="194"/>
      <c r="BRG28" s="194"/>
      <c r="BRH28" s="194"/>
      <c r="BRI28" s="194"/>
      <c r="BRJ28" s="194"/>
      <c r="BRK28" s="194"/>
      <c r="BRL28" s="194"/>
      <c r="BRM28" s="194"/>
      <c r="BRN28" s="194"/>
      <c r="BRO28" s="194"/>
      <c r="BRP28" s="194"/>
      <c r="BRQ28" s="194"/>
      <c r="BRR28" s="194"/>
      <c r="BRS28" s="194"/>
      <c r="BRT28" s="194"/>
      <c r="BRU28" s="194"/>
      <c r="BRV28" s="194"/>
      <c r="BRW28" s="194"/>
      <c r="BRX28" s="194"/>
      <c r="BRY28" s="194"/>
      <c r="BRZ28" s="194"/>
      <c r="BSA28" s="194"/>
      <c r="BSB28" s="194"/>
      <c r="BSC28" s="194"/>
      <c r="BSD28" s="194"/>
      <c r="BSE28" s="194"/>
      <c r="BSF28" s="194"/>
      <c r="BSG28" s="194"/>
      <c r="BSH28" s="194"/>
      <c r="BSI28" s="194"/>
      <c r="BSJ28" s="194"/>
      <c r="BSK28" s="194"/>
      <c r="BSL28" s="194"/>
      <c r="BSM28" s="194"/>
      <c r="BSN28" s="194"/>
      <c r="BSO28" s="194"/>
      <c r="BSP28" s="194"/>
      <c r="BSQ28" s="194"/>
      <c r="BSR28" s="194"/>
      <c r="BSS28" s="194"/>
      <c r="BST28" s="194"/>
      <c r="BSU28" s="194"/>
      <c r="BSV28" s="194"/>
      <c r="BSW28" s="194"/>
      <c r="BSX28" s="194"/>
      <c r="BSY28" s="194"/>
      <c r="BSZ28" s="194"/>
      <c r="BTA28" s="194"/>
      <c r="BTB28" s="194"/>
      <c r="BTC28" s="194"/>
      <c r="BTD28" s="194"/>
      <c r="BTE28" s="194"/>
      <c r="BTF28" s="194"/>
      <c r="BTG28" s="194"/>
      <c r="BTH28" s="194"/>
      <c r="BTI28" s="194"/>
      <c r="BTJ28" s="194"/>
      <c r="BTK28" s="194"/>
      <c r="BTL28" s="194"/>
      <c r="BTM28" s="194"/>
      <c r="BTN28" s="194"/>
      <c r="BTO28" s="194"/>
      <c r="BTP28" s="194"/>
      <c r="BTQ28" s="194"/>
      <c r="BTR28" s="194"/>
      <c r="BTS28" s="194"/>
      <c r="BTT28" s="194"/>
      <c r="BTU28" s="194"/>
      <c r="BTV28" s="194"/>
      <c r="BTW28" s="194"/>
      <c r="BTX28" s="194"/>
      <c r="BTY28" s="194"/>
      <c r="BTZ28" s="194"/>
      <c r="BUA28" s="194"/>
      <c r="BUB28" s="194"/>
      <c r="BUC28" s="194"/>
      <c r="BUD28" s="194"/>
      <c r="BUE28" s="194"/>
      <c r="BUF28" s="194"/>
      <c r="BUG28" s="194"/>
      <c r="BUH28" s="194"/>
      <c r="BUI28" s="194"/>
      <c r="BUJ28" s="194"/>
      <c r="BUK28" s="194"/>
      <c r="BUL28" s="194"/>
      <c r="BUM28" s="194"/>
      <c r="BUN28" s="194"/>
      <c r="BUO28" s="194"/>
      <c r="BUP28" s="194"/>
      <c r="BUQ28" s="194"/>
      <c r="BUR28" s="194"/>
      <c r="BUS28" s="194"/>
      <c r="BUT28" s="194"/>
      <c r="BUU28" s="194"/>
      <c r="BUV28" s="194"/>
      <c r="BUW28" s="194"/>
      <c r="BUX28" s="194"/>
      <c r="BUY28" s="194"/>
      <c r="BUZ28" s="194"/>
      <c r="BVA28" s="194"/>
      <c r="BVB28" s="194"/>
      <c r="BVC28" s="194"/>
      <c r="BVD28" s="194"/>
      <c r="BVE28" s="194"/>
      <c r="BVF28" s="194"/>
      <c r="BVG28" s="194"/>
      <c r="BVH28" s="194"/>
      <c r="BVI28" s="194"/>
      <c r="BVJ28" s="194"/>
      <c r="BVK28" s="194"/>
      <c r="BVL28" s="194"/>
      <c r="BVM28" s="194"/>
      <c r="BVN28" s="194"/>
      <c r="BVO28" s="194"/>
      <c r="BVP28" s="194"/>
      <c r="BVQ28" s="194"/>
      <c r="BVR28" s="194"/>
      <c r="BVS28" s="194"/>
      <c r="BVT28" s="194"/>
      <c r="BVU28" s="194"/>
      <c r="BVV28" s="194"/>
      <c r="BVW28" s="194"/>
      <c r="BVX28" s="194"/>
      <c r="BVY28" s="194"/>
      <c r="BVZ28" s="194"/>
      <c r="BWA28" s="194"/>
      <c r="BWB28" s="194"/>
      <c r="BWC28" s="194"/>
      <c r="BWD28" s="194"/>
      <c r="BWE28" s="194"/>
      <c r="BWF28" s="194"/>
      <c r="BWG28" s="194"/>
      <c r="BWH28" s="194"/>
      <c r="BWI28" s="194"/>
      <c r="BWJ28" s="194"/>
      <c r="BWK28" s="194"/>
      <c r="BWL28" s="194"/>
      <c r="BWM28" s="194"/>
      <c r="BWN28" s="194"/>
      <c r="BWO28" s="194"/>
      <c r="BWP28" s="194"/>
      <c r="BWQ28" s="194"/>
      <c r="BWR28" s="194"/>
      <c r="BWS28" s="194"/>
      <c r="BWT28" s="194"/>
      <c r="BWU28" s="194"/>
      <c r="BWV28" s="194"/>
      <c r="BWW28" s="194"/>
      <c r="BWX28" s="194"/>
      <c r="BWY28" s="194"/>
      <c r="BWZ28" s="194"/>
      <c r="BXA28" s="194"/>
      <c r="BXB28" s="194"/>
      <c r="BXC28" s="194"/>
      <c r="BXD28" s="194"/>
      <c r="BXE28" s="194"/>
      <c r="BXF28" s="194"/>
      <c r="BXG28" s="194"/>
      <c r="BXH28" s="194"/>
      <c r="BXI28" s="194"/>
      <c r="BXJ28" s="194"/>
      <c r="BXK28" s="194"/>
      <c r="BXL28" s="194"/>
      <c r="BXM28" s="194"/>
      <c r="BXN28" s="194"/>
      <c r="BXO28" s="194"/>
      <c r="BXP28" s="194"/>
      <c r="BXQ28" s="194"/>
      <c r="BXR28" s="194"/>
      <c r="BXS28" s="194"/>
      <c r="BXT28" s="194"/>
      <c r="BXU28" s="194"/>
      <c r="BXV28" s="194"/>
      <c r="BXW28" s="194"/>
      <c r="BXX28" s="194"/>
      <c r="BXY28" s="194"/>
      <c r="BXZ28" s="194"/>
      <c r="BYA28" s="194"/>
      <c r="BYB28" s="194"/>
      <c r="BYC28" s="194"/>
      <c r="BYD28" s="194"/>
      <c r="BYE28" s="194"/>
      <c r="BYF28" s="194"/>
      <c r="BYG28" s="194"/>
      <c r="BYH28" s="194"/>
      <c r="BYI28" s="194"/>
      <c r="BYJ28" s="194"/>
      <c r="BYK28" s="194"/>
      <c r="BYL28" s="194"/>
      <c r="BYM28" s="194"/>
      <c r="BYN28" s="194"/>
      <c r="BYO28" s="194"/>
      <c r="BYP28" s="194"/>
      <c r="BYQ28" s="194"/>
      <c r="BYR28" s="194"/>
      <c r="BYS28" s="194"/>
      <c r="BYT28" s="194"/>
      <c r="BYU28" s="194"/>
      <c r="BYV28" s="194"/>
      <c r="BYW28" s="194"/>
      <c r="BYX28" s="194"/>
      <c r="BYY28" s="194"/>
      <c r="BYZ28" s="194"/>
      <c r="BZA28" s="194"/>
      <c r="BZB28" s="194"/>
      <c r="BZC28" s="194"/>
      <c r="BZD28" s="194"/>
      <c r="BZE28" s="194"/>
      <c r="BZF28" s="194"/>
      <c r="BZG28" s="194"/>
      <c r="BZH28" s="194"/>
      <c r="BZI28" s="194"/>
      <c r="BZJ28" s="194"/>
      <c r="BZK28" s="194"/>
      <c r="BZL28" s="194"/>
      <c r="BZM28" s="194"/>
      <c r="BZN28" s="194"/>
      <c r="BZO28" s="194"/>
      <c r="BZP28" s="194"/>
      <c r="BZQ28" s="194"/>
      <c r="BZR28" s="194"/>
      <c r="BZS28" s="194"/>
      <c r="BZT28" s="194"/>
      <c r="BZU28" s="194"/>
      <c r="BZV28" s="194"/>
      <c r="BZW28" s="194"/>
      <c r="BZX28" s="194"/>
      <c r="BZY28" s="194"/>
      <c r="BZZ28" s="194"/>
      <c r="CAA28" s="194"/>
      <c r="CAB28" s="194"/>
      <c r="CAC28" s="194"/>
      <c r="CAD28" s="194"/>
      <c r="CAE28" s="194"/>
      <c r="CAF28" s="194"/>
      <c r="CAG28" s="194"/>
      <c r="CAH28" s="194"/>
      <c r="CAI28" s="194"/>
      <c r="CAJ28" s="194"/>
      <c r="CAK28" s="194"/>
      <c r="CAL28" s="194"/>
      <c r="CAM28" s="194"/>
      <c r="CAN28" s="194"/>
      <c r="CAO28" s="194"/>
      <c r="CAP28" s="194"/>
      <c r="CAQ28" s="194"/>
      <c r="CAR28" s="194"/>
      <c r="CAS28" s="194"/>
      <c r="CAT28" s="194"/>
      <c r="CAU28" s="194"/>
      <c r="CAV28" s="194"/>
      <c r="CAW28" s="194"/>
      <c r="CAX28" s="194"/>
      <c r="CAY28" s="194"/>
      <c r="CAZ28" s="194"/>
      <c r="CBA28" s="194"/>
      <c r="CBB28" s="194"/>
      <c r="CBC28" s="194"/>
      <c r="CBD28" s="194"/>
      <c r="CBE28" s="194"/>
      <c r="CBF28" s="194"/>
      <c r="CBG28" s="194"/>
      <c r="CBH28" s="194"/>
      <c r="CBI28" s="194"/>
      <c r="CBJ28" s="194"/>
      <c r="CBK28" s="194"/>
      <c r="CBL28" s="194"/>
      <c r="CBM28" s="194"/>
      <c r="CBN28" s="194"/>
      <c r="CBO28" s="194"/>
      <c r="CBP28" s="194"/>
      <c r="CBQ28" s="194"/>
      <c r="CBR28" s="194"/>
      <c r="CBS28" s="194"/>
      <c r="CBT28" s="194"/>
      <c r="CBU28" s="194"/>
      <c r="CBV28" s="194"/>
      <c r="CBW28" s="194"/>
      <c r="CBX28" s="194"/>
      <c r="CBY28" s="194"/>
      <c r="CBZ28" s="194"/>
      <c r="CCA28" s="194"/>
      <c r="CCB28" s="194"/>
      <c r="CCC28" s="194"/>
      <c r="CCD28" s="194"/>
      <c r="CCE28" s="194"/>
      <c r="CCF28" s="194"/>
      <c r="CCG28" s="194"/>
      <c r="CCH28" s="194"/>
      <c r="CCI28" s="194"/>
      <c r="CCJ28" s="194"/>
      <c r="CCK28" s="194"/>
      <c r="CCL28" s="194"/>
      <c r="CCM28" s="194"/>
      <c r="CCN28" s="194"/>
      <c r="CCO28" s="194"/>
      <c r="CCP28" s="194"/>
      <c r="CCQ28" s="194"/>
      <c r="CCR28" s="194"/>
      <c r="CCS28" s="194"/>
      <c r="CCT28" s="194"/>
      <c r="CCU28" s="194"/>
      <c r="CCV28" s="194"/>
      <c r="CCW28" s="194"/>
      <c r="CCX28" s="194"/>
      <c r="CCY28" s="194"/>
      <c r="CCZ28" s="194"/>
      <c r="CDA28" s="194"/>
      <c r="CDB28" s="194"/>
      <c r="CDC28" s="194"/>
      <c r="CDD28" s="194"/>
      <c r="CDE28" s="194"/>
      <c r="CDF28" s="194"/>
      <c r="CDG28" s="194"/>
      <c r="CDH28" s="194"/>
      <c r="CDI28" s="194"/>
      <c r="CDJ28" s="194"/>
      <c r="CDK28" s="194"/>
      <c r="CDL28" s="194"/>
      <c r="CDM28" s="194"/>
      <c r="CDN28" s="194"/>
      <c r="CDO28" s="194"/>
      <c r="CDP28" s="194"/>
      <c r="CDQ28" s="194"/>
      <c r="CDR28" s="194"/>
      <c r="CDS28" s="194"/>
      <c r="CDT28" s="194"/>
      <c r="CDU28" s="194"/>
      <c r="CDV28" s="194"/>
      <c r="CDW28" s="194"/>
      <c r="CDX28" s="194"/>
      <c r="CDY28" s="194"/>
      <c r="CDZ28" s="194"/>
      <c r="CEA28" s="194"/>
      <c r="CEB28" s="194"/>
      <c r="CEC28" s="194"/>
      <c r="CED28" s="194"/>
      <c r="CEE28" s="194"/>
      <c r="CEF28" s="194"/>
      <c r="CEG28" s="194"/>
      <c r="CEH28" s="194"/>
      <c r="CEI28" s="194"/>
      <c r="CEJ28" s="194"/>
      <c r="CEK28" s="194"/>
      <c r="CEL28" s="194"/>
      <c r="CEM28" s="194"/>
      <c r="CEN28" s="194"/>
      <c r="CEO28" s="194"/>
      <c r="CEP28" s="194"/>
      <c r="CEQ28" s="194"/>
      <c r="CER28" s="194"/>
      <c r="CES28" s="194"/>
      <c r="CET28" s="194"/>
      <c r="CEU28" s="194"/>
      <c r="CEV28" s="194"/>
      <c r="CEW28" s="194"/>
      <c r="CEX28" s="194"/>
      <c r="CEY28" s="194"/>
      <c r="CEZ28" s="194"/>
      <c r="CFA28" s="194"/>
      <c r="CFB28" s="194"/>
      <c r="CFC28" s="194"/>
      <c r="CFD28" s="194"/>
      <c r="CFE28" s="194"/>
      <c r="CFF28" s="194"/>
      <c r="CFG28" s="194"/>
      <c r="CFH28" s="194"/>
      <c r="CFI28" s="194"/>
      <c r="CFJ28" s="194"/>
      <c r="CFK28" s="194"/>
      <c r="CFL28" s="194"/>
      <c r="CFM28" s="194"/>
      <c r="CFN28" s="194"/>
      <c r="CFO28" s="194"/>
      <c r="CFP28" s="194"/>
      <c r="CFQ28" s="194"/>
      <c r="CFR28" s="194"/>
      <c r="CFS28" s="194"/>
      <c r="CFT28" s="194"/>
      <c r="CFU28" s="194"/>
      <c r="CFV28" s="194"/>
      <c r="CFW28" s="194"/>
      <c r="CFX28" s="194"/>
      <c r="CFY28" s="194"/>
      <c r="CFZ28" s="194"/>
      <c r="CGA28" s="194"/>
      <c r="CGB28" s="194"/>
      <c r="CGC28" s="194"/>
      <c r="CGD28" s="194"/>
      <c r="CGE28" s="194"/>
      <c r="CGF28" s="194"/>
      <c r="CGG28" s="194"/>
      <c r="CGH28" s="194"/>
      <c r="CGI28" s="194"/>
      <c r="CGJ28" s="194"/>
      <c r="CGK28" s="194"/>
      <c r="CGL28" s="194"/>
      <c r="CGM28" s="194"/>
      <c r="CGN28" s="194"/>
      <c r="CGO28" s="194"/>
      <c r="CGP28" s="194"/>
      <c r="CGQ28" s="194"/>
      <c r="CGR28" s="194"/>
      <c r="CGS28" s="194"/>
      <c r="CGT28" s="194"/>
      <c r="CGU28" s="194"/>
      <c r="CGV28" s="194"/>
      <c r="CGW28" s="194"/>
      <c r="CGX28" s="194"/>
      <c r="CGY28" s="194"/>
      <c r="CGZ28" s="194"/>
      <c r="CHA28" s="194"/>
      <c r="CHB28" s="194"/>
      <c r="CHC28" s="194"/>
      <c r="CHD28" s="194"/>
      <c r="CHE28" s="194"/>
      <c r="CHF28" s="194"/>
      <c r="CHG28" s="194"/>
      <c r="CHH28" s="194"/>
      <c r="CHI28" s="194"/>
      <c r="CHJ28" s="194"/>
      <c r="CHK28" s="194"/>
      <c r="CHL28" s="194"/>
      <c r="CHM28" s="194"/>
      <c r="CHN28" s="194"/>
      <c r="CHO28" s="194"/>
      <c r="CHP28" s="194"/>
      <c r="CHQ28" s="194"/>
      <c r="CHR28" s="194"/>
      <c r="CHS28" s="194"/>
      <c r="CHT28" s="194"/>
      <c r="CHU28" s="194"/>
      <c r="CHV28" s="194"/>
      <c r="CHW28" s="194"/>
      <c r="CHX28" s="194"/>
      <c r="CHY28" s="194"/>
      <c r="CHZ28" s="194"/>
      <c r="CIA28" s="194"/>
      <c r="CIB28" s="194"/>
      <c r="CIC28" s="194"/>
      <c r="CID28" s="194"/>
      <c r="CIE28" s="194"/>
      <c r="CIF28" s="194"/>
      <c r="CIG28" s="194"/>
      <c r="CIH28" s="194"/>
      <c r="CII28" s="194"/>
      <c r="CIJ28" s="194"/>
      <c r="CIK28" s="194"/>
      <c r="CIL28" s="194"/>
      <c r="CIM28" s="194"/>
      <c r="CIN28" s="194"/>
      <c r="CIO28" s="194"/>
      <c r="CIP28" s="194"/>
      <c r="CIQ28" s="194"/>
      <c r="CIR28" s="194"/>
      <c r="CIS28" s="194"/>
      <c r="CIT28" s="194"/>
      <c r="CIU28" s="194"/>
      <c r="CIV28" s="194"/>
      <c r="CIW28" s="194"/>
      <c r="CIX28" s="194"/>
      <c r="CIY28" s="194"/>
      <c r="CIZ28" s="194"/>
      <c r="CJA28" s="194"/>
      <c r="CJB28" s="194"/>
      <c r="CJC28" s="194"/>
      <c r="CJD28" s="194"/>
      <c r="CJE28" s="194"/>
      <c r="CJF28" s="194"/>
      <c r="CJG28" s="194"/>
      <c r="CJH28" s="194"/>
      <c r="CJI28" s="194"/>
      <c r="CJJ28" s="194"/>
      <c r="CJK28" s="194"/>
      <c r="CJL28" s="194"/>
      <c r="CJM28" s="194"/>
      <c r="CJN28" s="194"/>
      <c r="CJO28" s="194"/>
      <c r="CJP28" s="194"/>
      <c r="CJQ28" s="194"/>
      <c r="CJR28" s="194"/>
      <c r="CJS28" s="194"/>
      <c r="CJT28" s="194"/>
      <c r="CJU28" s="194"/>
      <c r="CJV28" s="194"/>
      <c r="CJW28" s="194"/>
      <c r="CJX28" s="194"/>
      <c r="CJY28" s="194"/>
      <c r="CJZ28" s="194"/>
      <c r="CKA28" s="194"/>
      <c r="CKB28" s="194"/>
      <c r="CKC28" s="194"/>
      <c r="CKD28" s="194"/>
      <c r="CKE28" s="194"/>
      <c r="CKF28" s="194"/>
      <c r="CKG28" s="194"/>
      <c r="CKH28" s="194"/>
      <c r="CKI28" s="194"/>
      <c r="CKJ28" s="194"/>
      <c r="CKK28" s="194"/>
      <c r="CKL28" s="194"/>
      <c r="CKM28" s="194"/>
      <c r="CKN28" s="194"/>
      <c r="CKO28" s="194"/>
      <c r="CKP28" s="194"/>
      <c r="CKQ28" s="194"/>
      <c r="CKR28" s="194"/>
      <c r="CKS28" s="194"/>
      <c r="CKT28" s="194"/>
      <c r="CKU28" s="194"/>
      <c r="CKV28" s="194"/>
      <c r="CKW28" s="194"/>
      <c r="CKX28" s="194"/>
      <c r="CKY28" s="194"/>
      <c r="CKZ28" s="194"/>
      <c r="CLA28" s="194"/>
      <c r="CLB28" s="194"/>
      <c r="CLC28" s="194"/>
      <c r="CLD28" s="194"/>
      <c r="CLE28" s="194"/>
      <c r="CLF28" s="194"/>
      <c r="CLG28" s="194"/>
      <c r="CLH28" s="194"/>
      <c r="CLI28" s="194"/>
      <c r="CLJ28" s="194"/>
      <c r="CLK28" s="194"/>
      <c r="CLL28" s="194"/>
      <c r="CLM28" s="194"/>
      <c r="CLN28" s="194"/>
      <c r="CLO28" s="194"/>
      <c r="CLP28" s="194"/>
      <c r="CLQ28" s="194"/>
      <c r="CLR28" s="194"/>
      <c r="CLS28" s="194"/>
      <c r="CLT28" s="194"/>
      <c r="CLU28" s="194"/>
      <c r="CLV28" s="194"/>
      <c r="CLW28" s="194"/>
      <c r="CLX28" s="194"/>
      <c r="CLY28" s="194"/>
      <c r="CLZ28" s="194"/>
      <c r="CMA28" s="194"/>
      <c r="CMB28" s="194"/>
      <c r="CMC28" s="194"/>
      <c r="CMD28" s="194"/>
      <c r="CME28" s="194"/>
      <c r="CMF28" s="194"/>
      <c r="CMG28" s="194"/>
      <c r="CMH28" s="194"/>
      <c r="CMI28" s="194"/>
      <c r="CMJ28" s="194"/>
      <c r="CMK28" s="194"/>
      <c r="CML28" s="194"/>
      <c r="CMM28" s="194"/>
      <c r="CMN28" s="194"/>
      <c r="CMO28" s="194"/>
      <c r="CMP28" s="194"/>
      <c r="CMQ28" s="194"/>
      <c r="CMR28" s="194"/>
      <c r="CMS28" s="194"/>
      <c r="CMT28" s="194"/>
      <c r="CMU28" s="194"/>
      <c r="CMV28" s="194"/>
      <c r="CMW28" s="194"/>
      <c r="CMX28" s="194"/>
      <c r="CMY28" s="194"/>
      <c r="CMZ28" s="194"/>
      <c r="CNA28" s="194"/>
      <c r="CNB28" s="194"/>
      <c r="CNC28" s="194"/>
      <c r="CND28" s="194"/>
      <c r="CNE28" s="194"/>
      <c r="CNF28" s="194"/>
      <c r="CNG28" s="194"/>
      <c r="CNH28" s="194"/>
      <c r="CNI28" s="194"/>
      <c r="CNJ28" s="194"/>
      <c r="CNK28" s="194"/>
      <c r="CNL28" s="194"/>
      <c r="CNM28" s="194"/>
      <c r="CNN28" s="194"/>
      <c r="CNO28" s="194"/>
      <c r="CNP28" s="194"/>
      <c r="CNQ28" s="194"/>
      <c r="CNR28" s="194"/>
      <c r="CNS28" s="194"/>
      <c r="CNT28" s="194"/>
      <c r="CNU28" s="194"/>
      <c r="CNV28" s="194"/>
      <c r="CNW28" s="194"/>
      <c r="CNX28" s="194"/>
      <c r="CNY28" s="194"/>
      <c r="CNZ28" s="194"/>
      <c r="COA28" s="194"/>
      <c r="COB28" s="194"/>
      <c r="COC28" s="194"/>
      <c r="COD28" s="194"/>
      <c r="COE28" s="194"/>
      <c r="COF28" s="194"/>
      <c r="COG28" s="194"/>
      <c r="COH28" s="194"/>
      <c r="COI28" s="194"/>
      <c r="COJ28" s="194"/>
      <c r="COK28" s="194"/>
      <c r="COL28" s="194"/>
      <c r="COM28" s="194"/>
      <c r="CON28" s="194"/>
      <c r="COO28" s="194"/>
      <c r="COP28" s="194"/>
      <c r="COQ28" s="194"/>
      <c r="COR28" s="194"/>
      <c r="COS28" s="194"/>
      <c r="COT28" s="194"/>
      <c r="COU28" s="194"/>
      <c r="COV28" s="194"/>
      <c r="COW28" s="194"/>
      <c r="COX28" s="194"/>
      <c r="COY28" s="194"/>
      <c r="COZ28" s="194"/>
      <c r="CPA28" s="194"/>
      <c r="CPB28" s="194"/>
      <c r="CPC28" s="194"/>
      <c r="CPD28" s="194"/>
      <c r="CPE28" s="194"/>
      <c r="CPF28" s="194"/>
      <c r="CPG28" s="194"/>
      <c r="CPH28" s="194"/>
      <c r="CPI28" s="194"/>
      <c r="CPJ28" s="194"/>
      <c r="CPK28" s="194"/>
      <c r="CPL28" s="194"/>
      <c r="CPM28" s="194"/>
      <c r="CPN28" s="194"/>
      <c r="CPO28" s="194"/>
      <c r="CPP28" s="194"/>
      <c r="CPQ28" s="194"/>
      <c r="CPR28" s="194"/>
      <c r="CPS28" s="194"/>
      <c r="CPT28" s="194"/>
      <c r="CPU28" s="194"/>
      <c r="CPV28" s="194"/>
      <c r="CPW28" s="194"/>
      <c r="CPX28" s="194"/>
      <c r="CPY28" s="194"/>
      <c r="CPZ28" s="194"/>
      <c r="CQA28" s="194"/>
      <c r="CQB28" s="194"/>
      <c r="CQC28" s="194"/>
      <c r="CQD28" s="194"/>
      <c r="CQE28" s="194"/>
      <c r="CQF28" s="194"/>
      <c r="CQG28" s="194"/>
      <c r="CQH28" s="194"/>
      <c r="CQI28" s="194"/>
      <c r="CQJ28" s="194"/>
      <c r="CQK28" s="194"/>
      <c r="CQL28" s="194"/>
      <c r="CQM28" s="194"/>
      <c r="CQN28" s="194"/>
      <c r="CQO28" s="194"/>
      <c r="CQP28" s="194"/>
      <c r="CQQ28" s="194"/>
      <c r="CQR28" s="194"/>
      <c r="CQS28" s="194"/>
      <c r="CQT28" s="194"/>
      <c r="CQU28" s="194"/>
      <c r="CQV28" s="194"/>
      <c r="CQW28" s="194"/>
      <c r="CQX28" s="194"/>
      <c r="CQY28" s="194"/>
      <c r="CQZ28" s="194"/>
      <c r="CRA28" s="194"/>
      <c r="CRB28" s="194"/>
      <c r="CRC28" s="194"/>
      <c r="CRD28" s="194"/>
      <c r="CRE28" s="194"/>
      <c r="CRF28" s="194"/>
      <c r="CRG28" s="194"/>
      <c r="CRH28" s="194"/>
      <c r="CRI28" s="194"/>
      <c r="CRJ28" s="194"/>
      <c r="CRK28" s="194"/>
      <c r="CRL28" s="194"/>
      <c r="CRM28" s="194"/>
      <c r="CRN28" s="194"/>
      <c r="CRO28" s="194"/>
      <c r="CRP28" s="194"/>
      <c r="CRQ28" s="194"/>
      <c r="CRR28" s="194"/>
      <c r="CRS28" s="194"/>
      <c r="CRT28" s="194"/>
      <c r="CRU28" s="194"/>
      <c r="CRV28" s="194"/>
      <c r="CRW28" s="194"/>
      <c r="CRX28" s="194"/>
      <c r="CRY28" s="194"/>
      <c r="CRZ28" s="194"/>
      <c r="CSA28" s="194"/>
      <c r="CSB28" s="194"/>
      <c r="CSC28" s="194"/>
      <c r="CSD28" s="194"/>
      <c r="CSE28" s="194"/>
      <c r="CSF28" s="194"/>
      <c r="CSG28" s="194"/>
      <c r="CSH28" s="194"/>
      <c r="CSI28" s="194"/>
      <c r="CSJ28" s="194"/>
      <c r="CSK28" s="194"/>
      <c r="CSL28" s="194"/>
      <c r="CSM28" s="194"/>
      <c r="CSN28" s="194"/>
      <c r="CSO28" s="194"/>
      <c r="CSP28" s="194"/>
      <c r="CSQ28" s="194"/>
      <c r="CSR28" s="194"/>
      <c r="CSS28" s="194"/>
      <c r="CST28" s="194"/>
      <c r="CSU28" s="194"/>
      <c r="CSV28" s="194"/>
      <c r="CSW28" s="194"/>
      <c r="CSX28" s="194"/>
      <c r="CSY28" s="194"/>
      <c r="CSZ28" s="194"/>
      <c r="CTA28" s="194"/>
      <c r="CTB28" s="194"/>
      <c r="CTC28" s="194"/>
      <c r="CTD28" s="194"/>
      <c r="CTE28" s="194"/>
      <c r="CTF28" s="194"/>
      <c r="CTG28" s="194"/>
      <c r="CTH28" s="194"/>
      <c r="CTI28" s="194"/>
      <c r="CTJ28" s="194"/>
      <c r="CTK28" s="194"/>
      <c r="CTL28" s="194"/>
      <c r="CTM28" s="194"/>
      <c r="CTN28" s="194"/>
      <c r="CTO28" s="194"/>
      <c r="CTP28" s="194"/>
      <c r="CTQ28" s="194"/>
      <c r="CTR28" s="194"/>
      <c r="CTS28" s="194"/>
      <c r="CTT28" s="194"/>
      <c r="CTU28" s="194"/>
      <c r="CTV28" s="194"/>
      <c r="CTW28" s="194"/>
      <c r="CTX28" s="194"/>
      <c r="CTY28" s="194"/>
      <c r="CTZ28" s="194"/>
      <c r="CUA28" s="194"/>
      <c r="CUB28" s="194"/>
      <c r="CUC28" s="194"/>
      <c r="CUD28" s="194"/>
      <c r="CUE28" s="194"/>
      <c r="CUF28" s="194"/>
      <c r="CUG28" s="194"/>
      <c r="CUH28" s="194"/>
      <c r="CUI28" s="194"/>
      <c r="CUJ28" s="194"/>
      <c r="CUK28" s="194"/>
      <c r="CUL28" s="194"/>
      <c r="CUM28" s="194"/>
      <c r="CUN28" s="194"/>
      <c r="CUO28" s="194"/>
      <c r="CUP28" s="194"/>
      <c r="CUQ28" s="194"/>
      <c r="CUR28" s="194"/>
      <c r="CUS28" s="194"/>
      <c r="CUT28" s="194"/>
      <c r="CUU28" s="194"/>
      <c r="CUV28" s="194"/>
      <c r="CUW28" s="194"/>
      <c r="CUX28" s="194"/>
      <c r="CUY28" s="194"/>
      <c r="CUZ28" s="194"/>
      <c r="CVA28" s="194"/>
      <c r="CVB28" s="194"/>
      <c r="CVC28" s="194"/>
      <c r="CVD28" s="194"/>
      <c r="CVE28" s="194"/>
      <c r="CVF28" s="194"/>
      <c r="CVG28" s="194"/>
      <c r="CVH28" s="194"/>
      <c r="CVI28" s="194"/>
      <c r="CVJ28" s="194"/>
      <c r="CVK28" s="194"/>
      <c r="CVL28" s="194"/>
      <c r="CVM28" s="194"/>
      <c r="CVN28" s="194"/>
      <c r="CVO28" s="194"/>
      <c r="CVP28" s="194"/>
      <c r="CVQ28" s="194"/>
      <c r="CVR28" s="194"/>
      <c r="CVS28" s="194"/>
      <c r="CVT28" s="194"/>
      <c r="CVU28" s="194"/>
      <c r="CVV28" s="194"/>
      <c r="CVW28" s="194"/>
      <c r="CVX28" s="194"/>
      <c r="CVY28" s="194"/>
      <c r="CVZ28" s="194"/>
      <c r="CWA28" s="194"/>
      <c r="CWB28" s="194"/>
      <c r="CWC28" s="194"/>
      <c r="CWD28" s="194"/>
      <c r="CWE28" s="194"/>
      <c r="CWF28" s="194"/>
      <c r="CWG28" s="194"/>
      <c r="CWH28" s="194"/>
      <c r="CWI28" s="194"/>
      <c r="CWJ28" s="194"/>
      <c r="CWK28" s="194"/>
      <c r="CWL28" s="194"/>
      <c r="CWM28" s="194"/>
      <c r="CWN28" s="194"/>
      <c r="CWO28" s="194"/>
      <c r="CWP28" s="194"/>
      <c r="CWQ28" s="194"/>
      <c r="CWR28" s="194"/>
      <c r="CWS28" s="194"/>
      <c r="CWT28" s="194"/>
      <c r="CWU28" s="194"/>
      <c r="CWV28" s="194"/>
      <c r="CWW28" s="194"/>
      <c r="CWX28" s="194"/>
      <c r="CWY28" s="194"/>
      <c r="CWZ28" s="194"/>
      <c r="CXA28" s="194"/>
      <c r="CXB28" s="194"/>
      <c r="CXC28" s="194"/>
      <c r="CXD28" s="194"/>
      <c r="CXE28" s="194"/>
      <c r="CXF28" s="194"/>
      <c r="CXG28" s="194"/>
      <c r="CXH28" s="194"/>
      <c r="CXI28" s="194"/>
      <c r="CXJ28" s="194"/>
      <c r="CXK28" s="194"/>
      <c r="CXL28" s="194"/>
      <c r="CXM28" s="194"/>
      <c r="CXN28" s="194"/>
      <c r="CXO28" s="194"/>
      <c r="CXP28" s="194"/>
      <c r="CXQ28" s="194"/>
      <c r="CXR28" s="194"/>
      <c r="CXS28" s="194"/>
      <c r="CXT28" s="194"/>
      <c r="CXU28" s="194"/>
      <c r="CXV28" s="194"/>
      <c r="CXW28" s="194"/>
      <c r="CXX28" s="194"/>
      <c r="CXY28" s="194"/>
      <c r="CXZ28" s="194"/>
      <c r="CYA28" s="194"/>
      <c r="CYB28" s="194"/>
      <c r="CYC28" s="194"/>
      <c r="CYD28" s="194"/>
      <c r="CYE28" s="194"/>
      <c r="CYF28" s="194"/>
      <c r="CYG28" s="194"/>
      <c r="CYH28" s="194"/>
      <c r="CYI28" s="194"/>
      <c r="CYJ28" s="194"/>
      <c r="CYK28" s="194"/>
      <c r="CYL28" s="194"/>
      <c r="CYM28" s="194"/>
      <c r="CYN28" s="194"/>
      <c r="CYO28" s="194"/>
      <c r="CYP28" s="194"/>
      <c r="CYQ28" s="194"/>
      <c r="CYR28" s="194"/>
      <c r="CYS28" s="194"/>
      <c r="CYT28" s="194"/>
      <c r="CYU28" s="194"/>
      <c r="CYV28" s="194"/>
      <c r="CYW28" s="194"/>
      <c r="CYX28" s="194"/>
      <c r="CYY28" s="194"/>
      <c r="CYZ28" s="194"/>
      <c r="CZA28" s="194"/>
      <c r="CZB28" s="194"/>
      <c r="CZC28" s="194"/>
      <c r="CZD28" s="194"/>
      <c r="CZE28" s="194"/>
      <c r="CZF28" s="194"/>
      <c r="CZG28" s="194"/>
      <c r="CZH28" s="194"/>
      <c r="CZI28" s="194"/>
      <c r="CZJ28" s="194"/>
      <c r="CZK28" s="194"/>
      <c r="CZL28" s="194"/>
      <c r="CZM28" s="194"/>
      <c r="CZN28" s="194"/>
      <c r="CZO28" s="194"/>
      <c r="CZP28" s="194"/>
      <c r="CZQ28" s="194"/>
      <c r="CZR28" s="194"/>
      <c r="CZS28" s="194"/>
      <c r="CZT28" s="194"/>
      <c r="CZU28" s="194"/>
      <c r="CZV28" s="194"/>
      <c r="CZW28" s="194"/>
      <c r="CZX28" s="194"/>
      <c r="CZY28" s="194"/>
      <c r="CZZ28" s="194"/>
      <c r="DAA28" s="194"/>
      <c r="DAB28" s="194"/>
      <c r="DAC28" s="194"/>
      <c r="DAD28" s="194"/>
      <c r="DAE28" s="194"/>
      <c r="DAF28" s="194"/>
      <c r="DAG28" s="194"/>
      <c r="DAH28" s="194"/>
      <c r="DAI28" s="194"/>
      <c r="DAJ28" s="194"/>
      <c r="DAK28" s="194"/>
      <c r="DAL28" s="194"/>
      <c r="DAM28" s="194"/>
      <c r="DAN28" s="194"/>
      <c r="DAO28" s="194"/>
      <c r="DAP28" s="194"/>
      <c r="DAQ28" s="194"/>
      <c r="DAR28" s="194"/>
      <c r="DAS28" s="194"/>
      <c r="DAT28" s="194"/>
      <c r="DAU28" s="194"/>
      <c r="DAV28" s="194"/>
      <c r="DAW28" s="194"/>
      <c r="DAX28" s="194"/>
      <c r="DAY28" s="194"/>
      <c r="DAZ28" s="194"/>
      <c r="DBA28" s="194"/>
      <c r="DBB28" s="194"/>
      <c r="DBC28" s="194"/>
      <c r="DBD28" s="194"/>
      <c r="DBE28" s="194"/>
      <c r="DBF28" s="194"/>
      <c r="DBG28" s="194"/>
      <c r="DBH28" s="194"/>
      <c r="DBI28" s="194"/>
      <c r="DBJ28" s="194"/>
      <c r="DBK28" s="194"/>
      <c r="DBL28" s="194"/>
      <c r="DBM28" s="194"/>
      <c r="DBN28" s="194"/>
      <c r="DBO28" s="194"/>
      <c r="DBP28" s="194"/>
      <c r="DBQ28" s="194"/>
      <c r="DBR28" s="194"/>
      <c r="DBS28" s="194"/>
      <c r="DBT28" s="194"/>
      <c r="DBU28" s="194"/>
      <c r="DBV28" s="194"/>
      <c r="DBW28" s="194"/>
      <c r="DBX28" s="194"/>
      <c r="DBY28" s="194"/>
      <c r="DBZ28" s="194"/>
      <c r="DCA28" s="194"/>
      <c r="DCB28" s="194"/>
      <c r="DCC28" s="194"/>
      <c r="DCD28" s="194"/>
      <c r="DCE28" s="194"/>
      <c r="DCF28" s="194"/>
      <c r="DCG28" s="194"/>
      <c r="DCH28" s="194"/>
      <c r="DCI28" s="194"/>
      <c r="DCJ28" s="194"/>
      <c r="DCK28" s="194"/>
      <c r="DCL28" s="194"/>
      <c r="DCM28" s="194"/>
      <c r="DCN28" s="194"/>
      <c r="DCO28" s="194"/>
      <c r="DCP28" s="194"/>
      <c r="DCQ28" s="194"/>
      <c r="DCR28" s="194"/>
      <c r="DCS28" s="194"/>
      <c r="DCT28" s="194"/>
      <c r="DCU28" s="194"/>
      <c r="DCV28" s="194"/>
      <c r="DCW28" s="194"/>
      <c r="DCX28" s="194"/>
      <c r="DCY28" s="194"/>
      <c r="DCZ28" s="194"/>
      <c r="DDA28" s="194"/>
      <c r="DDB28" s="194"/>
      <c r="DDC28" s="194"/>
      <c r="DDD28" s="194"/>
      <c r="DDE28" s="194"/>
      <c r="DDF28" s="194"/>
      <c r="DDG28" s="194"/>
      <c r="DDH28" s="194"/>
      <c r="DDI28" s="194"/>
      <c r="DDJ28" s="194"/>
      <c r="DDK28" s="194"/>
      <c r="DDL28" s="194"/>
      <c r="DDM28" s="194"/>
      <c r="DDN28" s="194"/>
      <c r="DDO28" s="194"/>
      <c r="DDP28" s="194"/>
      <c r="DDQ28" s="194"/>
      <c r="DDR28" s="194"/>
      <c r="DDS28" s="194"/>
      <c r="DDT28" s="194"/>
      <c r="DDU28" s="194"/>
      <c r="DDV28" s="194"/>
      <c r="DDW28" s="194"/>
      <c r="DDX28" s="194"/>
      <c r="DDY28" s="194"/>
      <c r="DDZ28" s="194"/>
      <c r="DEA28" s="194"/>
      <c r="DEB28" s="194"/>
      <c r="DEC28" s="194"/>
      <c r="DED28" s="194"/>
      <c r="DEE28" s="194"/>
      <c r="DEF28" s="194"/>
      <c r="DEG28" s="194"/>
      <c r="DEH28" s="194"/>
      <c r="DEI28" s="194"/>
      <c r="DEJ28" s="194"/>
      <c r="DEK28" s="194"/>
      <c r="DEL28" s="194"/>
      <c r="DEM28" s="194"/>
      <c r="DEN28" s="194"/>
      <c r="DEO28" s="194"/>
      <c r="DEP28" s="194"/>
      <c r="DEQ28" s="194"/>
      <c r="DER28" s="194"/>
      <c r="DES28" s="194"/>
      <c r="DET28" s="194"/>
      <c r="DEU28" s="194"/>
      <c r="DEV28" s="194"/>
      <c r="DEW28" s="194"/>
      <c r="DEX28" s="194"/>
      <c r="DEY28" s="194"/>
      <c r="DEZ28" s="194"/>
      <c r="DFA28" s="194"/>
      <c r="DFB28" s="194"/>
      <c r="DFC28" s="194"/>
      <c r="DFD28" s="194"/>
      <c r="DFE28" s="194"/>
      <c r="DFF28" s="194"/>
      <c r="DFG28" s="194"/>
      <c r="DFH28" s="194"/>
      <c r="DFI28" s="194"/>
      <c r="DFJ28" s="194"/>
      <c r="DFK28" s="194"/>
      <c r="DFL28" s="194"/>
      <c r="DFM28" s="194"/>
      <c r="DFN28" s="194"/>
      <c r="DFO28" s="194"/>
      <c r="DFP28" s="194"/>
      <c r="DFQ28" s="194"/>
      <c r="DFR28" s="194"/>
      <c r="DFS28" s="194"/>
      <c r="DFT28" s="194"/>
      <c r="DFU28" s="194"/>
      <c r="DFV28" s="194"/>
      <c r="DFW28" s="194"/>
      <c r="DFX28" s="194"/>
      <c r="DFY28" s="194"/>
      <c r="DFZ28" s="194"/>
      <c r="DGA28" s="194"/>
      <c r="DGB28" s="194"/>
      <c r="DGC28" s="194"/>
      <c r="DGD28" s="194"/>
      <c r="DGE28" s="194"/>
      <c r="DGF28" s="194"/>
      <c r="DGG28" s="194"/>
      <c r="DGH28" s="194"/>
      <c r="DGI28" s="194"/>
      <c r="DGJ28" s="194"/>
      <c r="DGK28" s="194"/>
      <c r="DGL28" s="194"/>
      <c r="DGM28" s="194"/>
      <c r="DGN28" s="194"/>
      <c r="DGO28" s="194"/>
      <c r="DGP28" s="194"/>
      <c r="DGQ28" s="194"/>
      <c r="DGR28" s="194"/>
      <c r="DGS28" s="194"/>
      <c r="DGT28" s="194"/>
      <c r="DGU28" s="194"/>
      <c r="DGV28" s="194"/>
      <c r="DGW28" s="194"/>
      <c r="DGX28" s="194"/>
      <c r="DGY28" s="194"/>
      <c r="DGZ28" s="194"/>
      <c r="DHA28" s="194"/>
      <c r="DHB28" s="194"/>
      <c r="DHC28" s="194"/>
      <c r="DHD28" s="194"/>
      <c r="DHE28" s="194"/>
      <c r="DHF28" s="194"/>
      <c r="DHG28" s="194"/>
      <c r="DHH28" s="194"/>
      <c r="DHI28" s="194"/>
      <c r="DHJ28" s="194"/>
      <c r="DHK28" s="194"/>
      <c r="DHL28" s="194"/>
      <c r="DHM28" s="194"/>
      <c r="DHN28" s="194"/>
      <c r="DHO28" s="194"/>
      <c r="DHP28" s="194"/>
      <c r="DHQ28" s="194"/>
      <c r="DHR28" s="194"/>
      <c r="DHS28" s="194"/>
      <c r="DHT28" s="194"/>
      <c r="DHU28" s="194"/>
      <c r="DHV28" s="194"/>
      <c r="DHW28" s="194"/>
      <c r="DHX28" s="194"/>
      <c r="DHY28" s="194"/>
      <c r="DHZ28" s="194"/>
      <c r="DIA28" s="194"/>
      <c r="DIB28" s="194"/>
      <c r="DIC28" s="194"/>
      <c r="DID28" s="194"/>
      <c r="DIE28" s="194"/>
      <c r="DIF28" s="194"/>
      <c r="DIG28" s="194"/>
      <c r="DIH28" s="194"/>
      <c r="DII28" s="194"/>
      <c r="DIJ28" s="194"/>
      <c r="DIK28" s="194"/>
      <c r="DIL28" s="194"/>
      <c r="DIM28" s="194"/>
      <c r="DIN28" s="194"/>
      <c r="DIO28" s="194"/>
      <c r="DIP28" s="194"/>
      <c r="DIQ28" s="194"/>
      <c r="DIR28" s="194"/>
      <c r="DIS28" s="194"/>
      <c r="DIT28" s="194"/>
      <c r="DIU28" s="194"/>
      <c r="DIV28" s="194"/>
      <c r="DIW28" s="194"/>
      <c r="DIX28" s="194"/>
      <c r="DIY28" s="194"/>
      <c r="DIZ28" s="194"/>
      <c r="DJA28" s="194"/>
      <c r="DJB28" s="194"/>
      <c r="DJC28" s="194"/>
      <c r="DJD28" s="194"/>
      <c r="DJE28" s="194"/>
      <c r="DJF28" s="194"/>
      <c r="DJG28" s="194"/>
      <c r="DJH28" s="194"/>
      <c r="DJI28" s="194"/>
      <c r="DJJ28" s="194"/>
      <c r="DJK28" s="194"/>
      <c r="DJL28" s="194"/>
      <c r="DJM28" s="194"/>
      <c r="DJN28" s="194"/>
      <c r="DJO28" s="194"/>
      <c r="DJP28" s="194"/>
      <c r="DJQ28" s="194"/>
      <c r="DJR28" s="194"/>
      <c r="DJS28" s="194"/>
      <c r="DJT28" s="194"/>
      <c r="DJU28" s="194"/>
      <c r="DJV28" s="194"/>
      <c r="DJW28" s="194"/>
      <c r="DJX28" s="194"/>
      <c r="DJY28" s="194"/>
      <c r="DJZ28" s="194"/>
      <c r="DKA28" s="194"/>
      <c r="DKB28" s="194"/>
      <c r="DKC28" s="194"/>
      <c r="DKD28" s="194"/>
      <c r="DKE28" s="194"/>
      <c r="DKF28" s="194"/>
      <c r="DKG28" s="194"/>
      <c r="DKH28" s="194"/>
      <c r="DKI28" s="194"/>
      <c r="DKJ28" s="194"/>
      <c r="DKK28" s="194"/>
      <c r="DKL28" s="194"/>
      <c r="DKM28" s="194"/>
      <c r="DKN28" s="194"/>
      <c r="DKO28" s="194"/>
      <c r="DKP28" s="194"/>
      <c r="DKQ28" s="194"/>
      <c r="DKR28" s="194"/>
      <c r="DKS28" s="194"/>
      <c r="DKT28" s="194"/>
      <c r="DKU28" s="194"/>
      <c r="DKV28" s="194"/>
      <c r="DKW28" s="194"/>
      <c r="DKX28" s="194"/>
      <c r="DKY28" s="194"/>
      <c r="DKZ28" s="194"/>
      <c r="DLA28" s="194"/>
      <c r="DLB28" s="194"/>
      <c r="DLC28" s="194"/>
      <c r="DLD28" s="194"/>
      <c r="DLE28" s="194"/>
      <c r="DLF28" s="194"/>
      <c r="DLG28" s="194"/>
      <c r="DLH28" s="194"/>
      <c r="DLI28" s="194"/>
      <c r="DLJ28" s="194"/>
      <c r="DLK28" s="194"/>
      <c r="DLL28" s="194"/>
      <c r="DLM28" s="194"/>
      <c r="DLN28" s="194"/>
      <c r="DLO28" s="194"/>
      <c r="DLP28" s="194"/>
      <c r="DLQ28" s="194"/>
      <c r="DLR28" s="194"/>
      <c r="DLS28" s="194"/>
      <c r="DLT28" s="194"/>
      <c r="DLU28" s="194"/>
      <c r="DLV28" s="194"/>
      <c r="DLW28" s="194"/>
      <c r="DLX28" s="194"/>
      <c r="DLY28" s="194"/>
      <c r="DLZ28" s="194"/>
      <c r="DMA28" s="194"/>
      <c r="DMB28" s="194"/>
      <c r="DMC28" s="194"/>
      <c r="DMD28" s="194"/>
      <c r="DME28" s="194"/>
      <c r="DMF28" s="194"/>
      <c r="DMG28" s="194"/>
      <c r="DMH28" s="194"/>
      <c r="DMI28" s="194"/>
      <c r="DMJ28" s="194"/>
      <c r="DMK28" s="194"/>
      <c r="DML28" s="194"/>
      <c r="DMM28" s="194"/>
      <c r="DMN28" s="194"/>
      <c r="DMO28" s="194"/>
      <c r="DMP28" s="194"/>
      <c r="DMQ28" s="194"/>
      <c r="DMR28" s="194"/>
      <c r="DMS28" s="194"/>
      <c r="DMT28" s="194"/>
      <c r="DMU28" s="194"/>
      <c r="DMV28" s="194"/>
      <c r="DMW28" s="194"/>
      <c r="DMX28" s="194"/>
      <c r="DMY28" s="194"/>
      <c r="DMZ28" s="194"/>
      <c r="DNA28" s="194"/>
      <c r="DNB28" s="194"/>
      <c r="DNC28" s="194"/>
      <c r="DND28" s="194"/>
      <c r="DNE28" s="194"/>
      <c r="DNF28" s="194"/>
      <c r="DNG28" s="194"/>
      <c r="DNH28" s="194"/>
      <c r="DNI28" s="194"/>
      <c r="DNJ28" s="194"/>
      <c r="DNK28" s="194"/>
      <c r="DNL28" s="194"/>
      <c r="DNM28" s="194"/>
      <c r="DNN28" s="194"/>
      <c r="DNO28" s="194"/>
      <c r="DNP28" s="194"/>
      <c r="DNQ28" s="194"/>
      <c r="DNR28" s="194"/>
      <c r="DNS28" s="194"/>
      <c r="DNT28" s="194"/>
      <c r="DNU28" s="194"/>
      <c r="DNV28" s="194"/>
      <c r="DNW28" s="194"/>
      <c r="DNX28" s="194"/>
      <c r="DNY28" s="194"/>
      <c r="DNZ28" s="194"/>
      <c r="DOA28" s="194"/>
      <c r="DOB28" s="194"/>
      <c r="DOC28" s="194"/>
      <c r="DOD28" s="194"/>
      <c r="DOE28" s="194"/>
      <c r="DOF28" s="194"/>
      <c r="DOG28" s="194"/>
      <c r="DOH28" s="194"/>
      <c r="DOI28" s="194"/>
      <c r="DOJ28" s="194"/>
      <c r="DOK28" s="194"/>
      <c r="DOL28" s="194"/>
      <c r="DOM28" s="194"/>
      <c r="DON28" s="194"/>
      <c r="DOO28" s="194"/>
      <c r="DOP28" s="194"/>
      <c r="DOQ28" s="194"/>
      <c r="DOR28" s="194"/>
      <c r="DOS28" s="194"/>
      <c r="DOT28" s="194"/>
      <c r="DOU28" s="194"/>
      <c r="DOV28" s="194"/>
      <c r="DOW28" s="194"/>
      <c r="DOX28" s="194"/>
      <c r="DOY28" s="194"/>
      <c r="DOZ28" s="194"/>
      <c r="DPA28" s="194"/>
      <c r="DPB28" s="194"/>
      <c r="DPC28" s="194"/>
      <c r="DPD28" s="194"/>
      <c r="DPE28" s="194"/>
      <c r="DPF28" s="194"/>
      <c r="DPG28" s="194"/>
      <c r="DPH28" s="194"/>
      <c r="DPI28" s="194"/>
      <c r="DPJ28" s="194"/>
      <c r="DPK28" s="194"/>
      <c r="DPL28" s="194"/>
      <c r="DPM28" s="194"/>
      <c r="DPN28" s="194"/>
      <c r="DPO28" s="194"/>
      <c r="DPP28" s="194"/>
      <c r="DPQ28" s="194"/>
      <c r="DPR28" s="194"/>
      <c r="DPS28" s="194"/>
      <c r="DPT28" s="194"/>
      <c r="DPU28" s="194"/>
      <c r="DPV28" s="194"/>
      <c r="DPW28" s="194"/>
      <c r="DPX28" s="194"/>
      <c r="DPY28" s="194"/>
      <c r="DPZ28" s="194"/>
      <c r="DQA28" s="194"/>
      <c r="DQB28" s="194"/>
      <c r="DQC28" s="194"/>
      <c r="DQD28" s="194"/>
      <c r="DQE28" s="194"/>
      <c r="DQF28" s="194"/>
      <c r="DQG28" s="194"/>
      <c r="DQH28" s="194"/>
      <c r="DQI28" s="194"/>
      <c r="DQJ28" s="194"/>
      <c r="DQK28" s="194"/>
      <c r="DQL28" s="194"/>
      <c r="DQM28" s="194"/>
      <c r="DQN28" s="194"/>
      <c r="DQO28" s="194"/>
      <c r="DQP28" s="194"/>
      <c r="DQQ28" s="194"/>
      <c r="DQR28" s="194"/>
      <c r="DQS28" s="194"/>
      <c r="DQT28" s="194"/>
      <c r="DQU28" s="194"/>
      <c r="DQV28" s="194"/>
      <c r="DQW28" s="194"/>
      <c r="DQX28" s="194"/>
      <c r="DQY28" s="194"/>
      <c r="DQZ28" s="194"/>
      <c r="DRA28" s="194"/>
      <c r="DRB28" s="194"/>
      <c r="DRC28" s="194"/>
      <c r="DRD28" s="194"/>
      <c r="DRE28" s="194"/>
      <c r="DRF28" s="194"/>
      <c r="DRG28" s="194"/>
      <c r="DRH28" s="194"/>
      <c r="DRI28" s="194"/>
      <c r="DRJ28" s="194"/>
      <c r="DRK28" s="194"/>
      <c r="DRL28" s="194"/>
      <c r="DRM28" s="194"/>
      <c r="DRN28" s="194"/>
      <c r="DRO28" s="194"/>
      <c r="DRP28" s="194"/>
      <c r="DRQ28" s="194"/>
      <c r="DRR28" s="194"/>
      <c r="DRS28" s="194"/>
      <c r="DRT28" s="194"/>
      <c r="DRU28" s="194"/>
      <c r="DRV28" s="194"/>
      <c r="DRW28" s="194"/>
      <c r="DRX28" s="194"/>
      <c r="DRY28" s="194"/>
      <c r="DRZ28" s="194"/>
      <c r="DSA28" s="194"/>
      <c r="DSB28" s="194"/>
      <c r="DSC28" s="194"/>
      <c r="DSD28" s="194"/>
      <c r="DSE28" s="194"/>
      <c r="DSF28" s="194"/>
      <c r="DSG28" s="194"/>
      <c r="DSH28" s="194"/>
      <c r="DSI28" s="194"/>
      <c r="DSJ28" s="194"/>
      <c r="DSK28" s="194"/>
      <c r="DSL28" s="194"/>
      <c r="DSM28" s="194"/>
      <c r="DSN28" s="194"/>
      <c r="DSO28" s="194"/>
      <c r="DSP28" s="194"/>
      <c r="DSQ28" s="194"/>
      <c r="DSR28" s="194"/>
      <c r="DSS28" s="194"/>
      <c r="DST28" s="194"/>
      <c r="DSU28" s="194"/>
      <c r="DSV28" s="194"/>
      <c r="DSW28" s="194"/>
      <c r="DSX28" s="194"/>
      <c r="DSY28" s="194"/>
      <c r="DSZ28" s="194"/>
      <c r="DTA28" s="194"/>
      <c r="DTB28" s="194"/>
      <c r="DTC28" s="194"/>
      <c r="DTD28" s="194"/>
      <c r="DTE28" s="194"/>
      <c r="DTF28" s="194"/>
      <c r="DTG28" s="194"/>
      <c r="DTH28" s="194"/>
      <c r="DTI28" s="194"/>
      <c r="DTJ28" s="194"/>
      <c r="DTK28" s="194"/>
      <c r="DTL28" s="194"/>
      <c r="DTM28" s="194"/>
      <c r="DTN28" s="194"/>
      <c r="DTO28" s="194"/>
      <c r="DTP28" s="194"/>
      <c r="DTQ28" s="194"/>
      <c r="DTR28" s="194"/>
      <c r="DTS28" s="194"/>
      <c r="DTT28" s="194"/>
      <c r="DTU28" s="194"/>
      <c r="DTV28" s="194"/>
      <c r="DTW28" s="194"/>
      <c r="DTX28" s="194"/>
      <c r="DTY28" s="194"/>
      <c r="DTZ28" s="194"/>
      <c r="DUA28" s="194"/>
      <c r="DUB28" s="194"/>
      <c r="DUC28" s="194"/>
      <c r="DUD28" s="194"/>
      <c r="DUE28" s="194"/>
      <c r="DUF28" s="194"/>
      <c r="DUG28" s="194"/>
      <c r="DUH28" s="194"/>
      <c r="DUI28" s="194"/>
      <c r="DUJ28" s="194"/>
      <c r="DUK28" s="194"/>
      <c r="DUL28" s="194"/>
      <c r="DUM28" s="194"/>
      <c r="DUN28" s="194"/>
      <c r="DUO28" s="194"/>
      <c r="DUP28" s="194"/>
      <c r="DUQ28" s="194"/>
      <c r="DUR28" s="194"/>
      <c r="DUS28" s="194"/>
      <c r="DUT28" s="194"/>
      <c r="DUU28" s="194"/>
      <c r="DUV28" s="194"/>
      <c r="DUW28" s="194"/>
      <c r="DUX28" s="194"/>
      <c r="DUY28" s="194"/>
      <c r="DUZ28" s="194"/>
      <c r="DVA28" s="194"/>
      <c r="DVB28" s="194"/>
      <c r="DVC28" s="194"/>
      <c r="DVD28" s="194"/>
      <c r="DVE28" s="194"/>
      <c r="DVF28" s="194"/>
      <c r="DVG28" s="194"/>
      <c r="DVH28" s="194"/>
      <c r="DVI28" s="194"/>
      <c r="DVJ28" s="194"/>
      <c r="DVK28" s="194"/>
      <c r="DVL28" s="194"/>
      <c r="DVM28" s="194"/>
      <c r="DVN28" s="194"/>
      <c r="DVO28" s="194"/>
      <c r="DVP28" s="194"/>
      <c r="DVQ28" s="194"/>
      <c r="DVR28" s="194"/>
      <c r="DVS28" s="194"/>
      <c r="DVT28" s="194"/>
      <c r="DVU28" s="194"/>
      <c r="DVV28" s="194"/>
      <c r="DVW28" s="194"/>
      <c r="DVX28" s="194"/>
      <c r="DVY28" s="194"/>
      <c r="DVZ28" s="194"/>
      <c r="DWA28" s="194"/>
      <c r="DWB28" s="194"/>
      <c r="DWC28" s="194"/>
      <c r="DWD28" s="194"/>
      <c r="DWE28" s="194"/>
      <c r="DWF28" s="194"/>
      <c r="DWG28" s="194"/>
      <c r="DWH28" s="194"/>
      <c r="DWI28" s="194"/>
      <c r="DWJ28" s="194"/>
      <c r="DWK28" s="194"/>
      <c r="DWL28" s="194"/>
      <c r="DWM28" s="194"/>
      <c r="DWN28" s="194"/>
      <c r="DWO28" s="194"/>
      <c r="DWP28" s="194"/>
      <c r="DWQ28" s="194"/>
      <c r="DWR28" s="194"/>
      <c r="DWS28" s="194"/>
      <c r="DWT28" s="194"/>
      <c r="DWU28" s="194"/>
      <c r="DWV28" s="194"/>
      <c r="DWW28" s="194"/>
      <c r="DWX28" s="194"/>
      <c r="DWY28" s="194"/>
      <c r="DWZ28" s="194"/>
      <c r="DXA28" s="194"/>
      <c r="DXB28" s="194"/>
      <c r="DXC28" s="194"/>
      <c r="DXD28" s="194"/>
      <c r="DXE28" s="194"/>
      <c r="DXF28" s="194"/>
      <c r="DXG28" s="194"/>
      <c r="DXH28" s="194"/>
      <c r="DXI28" s="194"/>
      <c r="DXJ28" s="194"/>
      <c r="DXK28" s="194"/>
      <c r="DXL28" s="194"/>
      <c r="DXM28" s="194"/>
      <c r="DXN28" s="194"/>
      <c r="DXO28" s="194"/>
      <c r="DXP28" s="194"/>
      <c r="DXQ28" s="194"/>
      <c r="DXR28" s="194"/>
      <c r="DXS28" s="194"/>
      <c r="DXT28" s="194"/>
      <c r="DXU28" s="194"/>
      <c r="DXV28" s="194"/>
      <c r="DXW28" s="194"/>
      <c r="DXX28" s="194"/>
      <c r="DXY28" s="194"/>
      <c r="DXZ28" s="194"/>
      <c r="DYA28" s="194"/>
      <c r="DYB28" s="194"/>
      <c r="DYC28" s="194"/>
      <c r="DYD28" s="194"/>
      <c r="DYE28" s="194"/>
      <c r="DYF28" s="194"/>
      <c r="DYG28" s="194"/>
      <c r="DYH28" s="194"/>
      <c r="DYI28" s="194"/>
      <c r="DYJ28" s="194"/>
      <c r="DYK28" s="194"/>
      <c r="DYL28" s="194"/>
      <c r="DYM28" s="194"/>
      <c r="DYN28" s="194"/>
      <c r="DYO28" s="194"/>
      <c r="DYP28" s="194"/>
      <c r="DYQ28" s="194"/>
      <c r="DYR28" s="194"/>
      <c r="DYS28" s="194"/>
      <c r="DYT28" s="194"/>
      <c r="DYU28" s="194"/>
      <c r="DYV28" s="194"/>
      <c r="DYW28" s="194"/>
      <c r="DYX28" s="194"/>
      <c r="DYY28" s="194"/>
      <c r="DYZ28" s="194"/>
      <c r="DZA28" s="194"/>
      <c r="DZB28" s="194"/>
      <c r="DZC28" s="194"/>
      <c r="DZD28" s="194"/>
      <c r="DZE28" s="194"/>
      <c r="DZF28" s="194"/>
      <c r="DZG28" s="194"/>
      <c r="DZH28" s="194"/>
      <c r="DZI28" s="194"/>
      <c r="DZJ28" s="194"/>
      <c r="DZK28" s="194"/>
      <c r="DZL28" s="194"/>
      <c r="DZM28" s="194"/>
      <c r="DZN28" s="194"/>
      <c r="DZO28" s="194"/>
      <c r="DZP28" s="194"/>
      <c r="DZQ28" s="194"/>
      <c r="DZR28" s="194"/>
      <c r="DZS28" s="194"/>
      <c r="DZT28" s="194"/>
      <c r="DZU28" s="194"/>
      <c r="DZV28" s="194"/>
      <c r="DZW28" s="194"/>
      <c r="DZX28" s="194"/>
      <c r="DZY28" s="194"/>
      <c r="DZZ28" s="194"/>
      <c r="EAA28" s="194"/>
      <c r="EAB28" s="194"/>
      <c r="EAC28" s="194"/>
      <c r="EAD28" s="194"/>
      <c r="EAE28" s="194"/>
      <c r="EAF28" s="194"/>
      <c r="EAG28" s="194"/>
      <c r="EAH28" s="194"/>
      <c r="EAI28" s="194"/>
      <c r="EAJ28" s="194"/>
      <c r="EAK28" s="194"/>
      <c r="EAL28" s="194"/>
      <c r="EAM28" s="194"/>
      <c r="EAN28" s="194"/>
      <c r="EAO28" s="194"/>
      <c r="EAP28" s="194"/>
      <c r="EAQ28" s="194"/>
      <c r="EAR28" s="194"/>
      <c r="EAS28" s="194"/>
      <c r="EAT28" s="194"/>
      <c r="EAU28" s="194"/>
      <c r="EAV28" s="194"/>
      <c r="EAW28" s="194"/>
      <c r="EAX28" s="194"/>
      <c r="EAY28" s="194"/>
      <c r="EAZ28" s="194"/>
      <c r="EBA28" s="194"/>
      <c r="EBB28" s="194"/>
      <c r="EBC28" s="194"/>
      <c r="EBD28" s="194"/>
      <c r="EBE28" s="194"/>
      <c r="EBF28" s="194"/>
      <c r="EBG28" s="194"/>
      <c r="EBH28" s="194"/>
      <c r="EBI28" s="194"/>
      <c r="EBJ28" s="194"/>
      <c r="EBK28" s="194"/>
      <c r="EBL28" s="194"/>
      <c r="EBM28" s="194"/>
      <c r="EBN28" s="194"/>
      <c r="EBO28" s="194"/>
      <c r="EBP28" s="194"/>
      <c r="EBQ28" s="194"/>
      <c r="EBR28" s="194"/>
      <c r="EBS28" s="194"/>
      <c r="EBT28" s="194"/>
      <c r="EBU28" s="194"/>
      <c r="EBV28" s="194"/>
      <c r="EBW28" s="194"/>
      <c r="EBX28" s="194"/>
      <c r="EBY28" s="194"/>
      <c r="EBZ28" s="194"/>
      <c r="ECA28" s="194"/>
      <c r="ECB28" s="194"/>
      <c r="ECC28" s="194"/>
      <c r="ECD28" s="194"/>
      <c r="ECE28" s="194"/>
      <c r="ECF28" s="194"/>
      <c r="ECG28" s="194"/>
      <c r="ECH28" s="194"/>
      <c r="ECI28" s="194"/>
      <c r="ECJ28" s="194"/>
      <c r="ECK28" s="194"/>
      <c r="ECL28" s="194"/>
      <c r="ECM28" s="194"/>
      <c r="ECN28" s="194"/>
      <c r="ECO28" s="194"/>
      <c r="ECP28" s="194"/>
      <c r="ECQ28" s="194"/>
      <c r="ECR28" s="194"/>
      <c r="ECS28" s="194"/>
      <c r="ECT28" s="194"/>
      <c r="ECU28" s="194"/>
      <c r="ECV28" s="194"/>
      <c r="ECW28" s="194"/>
      <c r="ECX28" s="194"/>
      <c r="ECY28" s="194"/>
      <c r="ECZ28" s="194"/>
      <c r="EDA28" s="194"/>
      <c r="EDB28" s="194"/>
      <c r="EDC28" s="194"/>
      <c r="EDD28" s="194"/>
      <c r="EDE28" s="194"/>
      <c r="EDF28" s="194"/>
      <c r="EDG28" s="194"/>
      <c r="EDH28" s="194"/>
      <c r="EDI28" s="194"/>
      <c r="EDJ28" s="194"/>
      <c r="EDK28" s="194"/>
      <c r="EDL28" s="194"/>
      <c r="EDM28" s="194"/>
      <c r="EDN28" s="194"/>
      <c r="EDO28" s="194"/>
      <c r="EDP28" s="194"/>
      <c r="EDQ28" s="194"/>
      <c r="EDR28" s="194"/>
      <c r="EDS28" s="194"/>
      <c r="EDT28" s="194"/>
      <c r="EDU28" s="194"/>
      <c r="EDV28" s="194"/>
      <c r="EDW28" s="194"/>
      <c r="EDX28" s="194"/>
      <c r="EDY28" s="194"/>
      <c r="EDZ28" s="194"/>
      <c r="EEA28" s="194"/>
      <c r="EEB28" s="194"/>
      <c r="EEC28" s="194"/>
      <c r="EED28" s="194"/>
      <c r="EEE28" s="194"/>
      <c r="EEF28" s="194"/>
      <c r="EEG28" s="194"/>
      <c r="EEH28" s="194"/>
      <c r="EEI28" s="194"/>
      <c r="EEJ28" s="194"/>
      <c r="EEK28" s="194"/>
      <c r="EEL28" s="194"/>
      <c r="EEM28" s="194"/>
      <c r="EEN28" s="194"/>
      <c r="EEO28" s="194"/>
      <c r="EEP28" s="194"/>
      <c r="EEQ28" s="194"/>
      <c r="EER28" s="194"/>
      <c r="EES28" s="194"/>
      <c r="EET28" s="194"/>
      <c r="EEU28" s="194"/>
      <c r="EEV28" s="194"/>
      <c r="EEW28" s="194"/>
      <c r="EEX28" s="194"/>
      <c r="EEY28" s="194"/>
      <c r="EEZ28" s="194"/>
      <c r="EFA28" s="194"/>
      <c r="EFB28" s="194"/>
      <c r="EFC28" s="194"/>
      <c r="EFD28" s="194"/>
      <c r="EFE28" s="194"/>
      <c r="EFF28" s="194"/>
      <c r="EFG28" s="194"/>
      <c r="EFH28" s="194"/>
      <c r="EFI28" s="194"/>
      <c r="EFJ28" s="194"/>
      <c r="EFK28" s="194"/>
      <c r="EFL28" s="194"/>
      <c r="EFM28" s="194"/>
      <c r="EFN28" s="194"/>
      <c r="EFO28" s="194"/>
      <c r="EFP28" s="194"/>
      <c r="EFQ28" s="194"/>
      <c r="EFR28" s="194"/>
      <c r="EFS28" s="194"/>
      <c r="EFT28" s="194"/>
      <c r="EFU28" s="194"/>
      <c r="EFV28" s="194"/>
      <c r="EFW28" s="194"/>
      <c r="EFX28" s="194"/>
      <c r="EFY28" s="194"/>
      <c r="EFZ28" s="194"/>
      <c r="EGA28" s="194"/>
      <c r="EGB28" s="194"/>
      <c r="EGC28" s="194"/>
      <c r="EGD28" s="194"/>
      <c r="EGE28" s="194"/>
      <c r="EGF28" s="194"/>
      <c r="EGG28" s="194"/>
      <c r="EGH28" s="194"/>
      <c r="EGI28" s="194"/>
      <c r="EGJ28" s="194"/>
      <c r="EGK28" s="194"/>
      <c r="EGL28" s="194"/>
      <c r="EGM28" s="194"/>
      <c r="EGN28" s="194"/>
      <c r="EGO28" s="194"/>
      <c r="EGP28" s="194"/>
      <c r="EGQ28" s="194"/>
      <c r="EGR28" s="194"/>
      <c r="EGS28" s="194"/>
      <c r="EGT28" s="194"/>
      <c r="EGU28" s="194"/>
      <c r="EGV28" s="194"/>
      <c r="EGW28" s="194"/>
      <c r="EGX28" s="194"/>
      <c r="EGY28" s="194"/>
      <c r="EGZ28" s="194"/>
      <c r="EHA28" s="194"/>
      <c r="EHB28" s="194"/>
      <c r="EHC28" s="194"/>
      <c r="EHD28" s="194"/>
      <c r="EHE28" s="194"/>
      <c r="EHF28" s="194"/>
      <c r="EHG28" s="194"/>
      <c r="EHH28" s="194"/>
      <c r="EHI28" s="194"/>
      <c r="EHJ28" s="194"/>
      <c r="EHK28" s="194"/>
      <c r="EHL28" s="194"/>
      <c r="EHM28" s="194"/>
      <c r="EHN28" s="194"/>
      <c r="EHO28" s="194"/>
      <c r="EHP28" s="194"/>
      <c r="EHQ28" s="194"/>
      <c r="EHR28" s="194"/>
      <c r="EHS28" s="194"/>
      <c r="EHT28" s="194"/>
      <c r="EHU28" s="194"/>
      <c r="EHV28" s="194"/>
      <c r="EHW28" s="194"/>
      <c r="EHX28" s="194"/>
      <c r="EHY28" s="194"/>
      <c r="EHZ28" s="194"/>
      <c r="EIA28" s="194"/>
      <c r="EIB28" s="194"/>
      <c r="EIC28" s="194"/>
      <c r="EID28" s="194"/>
      <c r="EIE28" s="194"/>
      <c r="EIF28" s="194"/>
      <c r="EIG28" s="194"/>
      <c r="EIH28" s="194"/>
      <c r="EII28" s="194"/>
      <c r="EIJ28" s="194"/>
      <c r="EIK28" s="194"/>
      <c r="EIL28" s="194"/>
      <c r="EIM28" s="194"/>
      <c r="EIN28" s="194"/>
      <c r="EIO28" s="194"/>
      <c r="EIP28" s="194"/>
      <c r="EIQ28" s="194"/>
      <c r="EIR28" s="194"/>
      <c r="EIS28" s="194"/>
      <c r="EIT28" s="194"/>
      <c r="EIU28" s="194"/>
      <c r="EIV28" s="194"/>
      <c r="EIW28" s="194"/>
      <c r="EIX28" s="194"/>
      <c r="EIY28" s="194"/>
      <c r="EIZ28" s="194"/>
      <c r="EJA28" s="194"/>
      <c r="EJB28" s="194"/>
      <c r="EJC28" s="194"/>
      <c r="EJD28" s="194"/>
      <c r="EJE28" s="194"/>
      <c r="EJF28" s="194"/>
      <c r="EJG28" s="194"/>
      <c r="EJH28" s="194"/>
      <c r="EJI28" s="194"/>
      <c r="EJJ28" s="194"/>
      <c r="EJK28" s="194"/>
      <c r="EJL28" s="194"/>
      <c r="EJM28" s="194"/>
      <c r="EJN28" s="194"/>
      <c r="EJO28" s="194"/>
      <c r="EJP28" s="194"/>
      <c r="EJQ28" s="194"/>
      <c r="EJR28" s="194"/>
      <c r="EJS28" s="194"/>
      <c r="EJT28" s="194"/>
      <c r="EJU28" s="194"/>
      <c r="EJV28" s="194"/>
      <c r="EJW28" s="194"/>
      <c r="EJX28" s="194"/>
      <c r="EJY28" s="194"/>
      <c r="EJZ28" s="194"/>
      <c r="EKA28" s="194"/>
      <c r="EKB28" s="194"/>
      <c r="EKC28" s="194"/>
      <c r="EKD28" s="194"/>
      <c r="EKE28" s="194"/>
      <c r="EKF28" s="194"/>
      <c r="EKG28" s="194"/>
      <c r="EKH28" s="194"/>
      <c r="EKI28" s="194"/>
      <c r="EKJ28" s="194"/>
      <c r="EKK28" s="194"/>
      <c r="EKL28" s="194"/>
      <c r="EKM28" s="194"/>
      <c r="EKN28" s="194"/>
      <c r="EKO28" s="194"/>
      <c r="EKP28" s="194"/>
      <c r="EKQ28" s="194"/>
      <c r="EKR28" s="194"/>
      <c r="EKS28" s="194"/>
      <c r="EKT28" s="194"/>
      <c r="EKU28" s="194"/>
      <c r="EKV28" s="194"/>
      <c r="EKW28" s="194"/>
      <c r="EKX28" s="194"/>
      <c r="EKY28" s="194"/>
      <c r="EKZ28" s="194"/>
      <c r="ELA28" s="194"/>
      <c r="ELB28" s="194"/>
      <c r="ELC28" s="194"/>
      <c r="ELD28" s="194"/>
      <c r="ELE28" s="194"/>
      <c r="ELF28" s="194"/>
      <c r="ELG28" s="194"/>
      <c r="ELH28" s="194"/>
      <c r="ELI28" s="194"/>
      <c r="ELJ28" s="194"/>
      <c r="ELK28" s="194"/>
      <c r="ELL28" s="194"/>
      <c r="ELM28" s="194"/>
      <c r="ELN28" s="194"/>
      <c r="ELO28" s="194"/>
      <c r="ELP28" s="194"/>
      <c r="ELQ28" s="194"/>
      <c r="ELR28" s="194"/>
      <c r="ELS28" s="194"/>
      <c r="ELT28" s="194"/>
      <c r="ELU28" s="194"/>
      <c r="ELV28" s="194"/>
      <c r="ELW28" s="194"/>
      <c r="ELX28" s="194"/>
      <c r="ELY28" s="194"/>
      <c r="ELZ28" s="194"/>
      <c r="EMA28" s="194"/>
      <c r="EMB28" s="194"/>
      <c r="EMC28" s="194"/>
      <c r="EMD28" s="194"/>
      <c r="EME28" s="194"/>
      <c r="EMF28" s="194"/>
      <c r="EMG28" s="194"/>
      <c r="EMH28" s="194"/>
      <c r="EMI28" s="194"/>
      <c r="EMJ28" s="194"/>
      <c r="EMK28" s="194"/>
      <c r="EML28" s="194"/>
      <c r="EMM28" s="194"/>
      <c r="EMN28" s="194"/>
      <c r="EMO28" s="194"/>
      <c r="EMP28" s="194"/>
      <c r="EMQ28" s="194"/>
      <c r="EMR28" s="194"/>
      <c r="EMS28" s="194"/>
      <c r="EMT28" s="194"/>
      <c r="EMU28" s="194"/>
      <c r="EMV28" s="194"/>
      <c r="EMW28" s="194"/>
      <c r="EMX28" s="194"/>
      <c r="EMY28" s="194"/>
      <c r="EMZ28" s="194"/>
      <c r="ENA28" s="194"/>
      <c r="ENB28" s="194"/>
      <c r="ENC28" s="194"/>
      <c r="END28" s="194"/>
      <c r="ENE28" s="194"/>
      <c r="ENF28" s="194"/>
      <c r="ENG28" s="194"/>
      <c r="ENH28" s="194"/>
      <c r="ENI28" s="194"/>
      <c r="ENJ28" s="194"/>
      <c r="ENK28" s="194"/>
      <c r="ENL28" s="194"/>
      <c r="ENM28" s="194"/>
      <c r="ENN28" s="194"/>
      <c r="ENO28" s="194"/>
      <c r="ENP28" s="194"/>
      <c r="ENQ28" s="194"/>
      <c r="ENR28" s="194"/>
      <c r="ENS28" s="194"/>
      <c r="ENT28" s="194"/>
      <c r="ENU28" s="194"/>
      <c r="ENV28" s="194"/>
      <c r="ENW28" s="194"/>
      <c r="ENX28" s="194"/>
      <c r="ENY28" s="194"/>
      <c r="ENZ28" s="194"/>
      <c r="EOA28" s="194"/>
      <c r="EOB28" s="194"/>
      <c r="EOC28" s="194"/>
      <c r="EOD28" s="194"/>
      <c r="EOE28" s="194"/>
      <c r="EOF28" s="194"/>
      <c r="EOG28" s="194"/>
      <c r="EOH28" s="194"/>
      <c r="EOI28" s="194"/>
      <c r="EOJ28" s="194"/>
      <c r="EOK28" s="194"/>
      <c r="EOL28" s="194"/>
      <c r="EOM28" s="194"/>
      <c r="EON28" s="194"/>
      <c r="EOO28" s="194"/>
      <c r="EOP28" s="194"/>
      <c r="EOQ28" s="194"/>
      <c r="EOR28" s="194"/>
      <c r="EOS28" s="194"/>
      <c r="EOT28" s="194"/>
      <c r="EOU28" s="194"/>
      <c r="EOV28" s="194"/>
      <c r="EOW28" s="194"/>
      <c r="EOX28" s="194"/>
      <c r="EOY28" s="194"/>
      <c r="EOZ28" s="194"/>
      <c r="EPA28" s="194"/>
      <c r="EPB28" s="194"/>
      <c r="EPC28" s="194"/>
      <c r="EPD28" s="194"/>
      <c r="EPE28" s="194"/>
      <c r="EPF28" s="194"/>
      <c r="EPG28" s="194"/>
      <c r="EPH28" s="194"/>
      <c r="EPI28" s="194"/>
      <c r="EPJ28" s="194"/>
      <c r="EPK28" s="194"/>
      <c r="EPL28" s="194"/>
      <c r="EPM28" s="194"/>
      <c r="EPN28" s="194"/>
      <c r="EPO28" s="194"/>
      <c r="EPP28" s="194"/>
      <c r="EPQ28" s="194"/>
      <c r="EPR28" s="194"/>
      <c r="EPS28" s="194"/>
      <c r="EPT28" s="194"/>
      <c r="EPU28" s="194"/>
      <c r="EPV28" s="194"/>
      <c r="EPW28" s="194"/>
      <c r="EPX28" s="194"/>
      <c r="EPY28" s="194"/>
      <c r="EPZ28" s="194"/>
      <c r="EQA28" s="194"/>
      <c r="EQB28" s="194"/>
      <c r="EQC28" s="194"/>
      <c r="EQD28" s="194"/>
      <c r="EQE28" s="194"/>
      <c r="EQF28" s="194"/>
      <c r="EQG28" s="194"/>
      <c r="EQH28" s="194"/>
      <c r="EQI28" s="194"/>
      <c r="EQJ28" s="194"/>
      <c r="EQK28" s="194"/>
      <c r="EQL28" s="194"/>
      <c r="EQM28" s="194"/>
      <c r="EQN28" s="194"/>
      <c r="EQO28" s="194"/>
      <c r="EQP28" s="194"/>
      <c r="EQQ28" s="194"/>
      <c r="EQR28" s="194"/>
      <c r="EQS28" s="194"/>
      <c r="EQT28" s="194"/>
      <c r="EQU28" s="194"/>
      <c r="EQV28" s="194"/>
      <c r="EQW28" s="194"/>
      <c r="EQX28" s="194"/>
      <c r="EQY28" s="194"/>
      <c r="EQZ28" s="194"/>
      <c r="ERA28" s="194"/>
      <c r="ERB28" s="194"/>
      <c r="ERC28" s="194"/>
      <c r="ERD28" s="194"/>
      <c r="ERE28" s="194"/>
      <c r="ERF28" s="194"/>
      <c r="ERG28" s="194"/>
      <c r="ERH28" s="194"/>
      <c r="ERI28" s="194"/>
      <c r="ERJ28" s="194"/>
      <c r="ERK28" s="194"/>
      <c r="ERL28" s="194"/>
      <c r="ERM28" s="194"/>
      <c r="ERN28" s="194"/>
      <c r="ERO28" s="194"/>
      <c r="ERP28" s="194"/>
      <c r="ERQ28" s="194"/>
      <c r="ERR28" s="194"/>
      <c r="ERS28" s="194"/>
      <c r="ERT28" s="194"/>
      <c r="ERU28" s="194"/>
      <c r="ERV28" s="194"/>
      <c r="ERW28" s="194"/>
      <c r="ERX28" s="194"/>
      <c r="ERY28" s="194"/>
      <c r="ERZ28" s="194"/>
      <c r="ESA28" s="194"/>
      <c r="ESB28" s="194"/>
      <c r="ESC28" s="194"/>
      <c r="ESD28" s="194"/>
      <c r="ESE28" s="194"/>
      <c r="ESF28" s="194"/>
      <c r="ESG28" s="194"/>
      <c r="ESH28" s="194"/>
      <c r="ESI28" s="194"/>
      <c r="ESJ28" s="194"/>
      <c r="ESK28" s="194"/>
      <c r="ESL28" s="194"/>
      <c r="ESM28" s="194"/>
      <c r="ESN28" s="194"/>
      <c r="ESO28" s="194"/>
      <c r="ESP28" s="194"/>
      <c r="ESQ28" s="194"/>
      <c r="ESR28" s="194"/>
      <c r="ESS28" s="194"/>
      <c r="EST28" s="194"/>
      <c r="ESU28" s="194"/>
      <c r="ESV28" s="194"/>
      <c r="ESW28" s="194"/>
      <c r="ESX28" s="194"/>
      <c r="ESY28" s="194"/>
      <c r="ESZ28" s="194"/>
      <c r="ETA28" s="194"/>
      <c r="ETB28" s="194"/>
      <c r="ETC28" s="194"/>
      <c r="ETD28" s="194"/>
      <c r="ETE28" s="194"/>
      <c r="ETF28" s="194"/>
      <c r="ETG28" s="194"/>
      <c r="ETH28" s="194"/>
      <c r="ETI28" s="194"/>
      <c r="ETJ28" s="194"/>
      <c r="ETK28" s="194"/>
      <c r="ETL28" s="194"/>
      <c r="ETM28" s="194"/>
      <c r="ETN28" s="194"/>
      <c r="ETO28" s="194"/>
      <c r="ETP28" s="194"/>
      <c r="ETQ28" s="194"/>
      <c r="ETR28" s="194"/>
      <c r="ETS28" s="194"/>
      <c r="ETT28" s="194"/>
      <c r="ETU28" s="194"/>
      <c r="ETV28" s="194"/>
      <c r="ETW28" s="194"/>
      <c r="ETX28" s="194"/>
      <c r="ETY28" s="194"/>
      <c r="ETZ28" s="194"/>
      <c r="EUA28" s="194"/>
      <c r="EUB28" s="194"/>
      <c r="EUC28" s="194"/>
      <c r="EUD28" s="194"/>
      <c r="EUE28" s="194"/>
      <c r="EUF28" s="194"/>
      <c r="EUG28" s="194"/>
      <c r="EUH28" s="194"/>
      <c r="EUI28" s="194"/>
      <c r="EUJ28" s="194"/>
      <c r="EUK28" s="194"/>
      <c r="EUL28" s="194"/>
      <c r="EUM28" s="194"/>
      <c r="EUN28" s="194"/>
      <c r="EUO28" s="194"/>
      <c r="EUP28" s="194"/>
      <c r="EUQ28" s="194"/>
      <c r="EUR28" s="194"/>
      <c r="EUS28" s="194"/>
      <c r="EUT28" s="194"/>
      <c r="EUU28" s="194"/>
      <c r="EUV28" s="194"/>
      <c r="EUW28" s="194"/>
      <c r="EUX28" s="194"/>
      <c r="EUY28" s="194"/>
      <c r="EUZ28" s="194"/>
      <c r="EVA28" s="194"/>
      <c r="EVB28" s="194"/>
      <c r="EVC28" s="194"/>
      <c r="EVD28" s="194"/>
      <c r="EVE28" s="194"/>
      <c r="EVF28" s="194"/>
      <c r="EVG28" s="194"/>
      <c r="EVH28" s="194"/>
      <c r="EVI28" s="194"/>
      <c r="EVJ28" s="194"/>
      <c r="EVK28" s="194"/>
      <c r="EVL28" s="194"/>
      <c r="EVM28" s="194"/>
      <c r="EVN28" s="194"/>
      <c r="EVO28" s="194"/>
      <c r="EVP28" s="194"/>
      <c r="EVQ28" s="194"/>
      <c r="EVR28" s="194"/>
      <c r="EVS28" s="194"/>
      <c r="EVT28" s="194"/>
      <c r="EVU28" s="194"/>
      <c r="EVV28" s="194"/>
      <c r="EVW28" s="194"/>
      <c r="EVX28" s="194"/>
      <c r="EVY28" s="194"/>
      <c r="EVZ28" s="194"/>
      <c r="EWA28" s="194"/>
      <c r="EWB28" s="194"/>
      <c r="EWC28" s="194"/>
      <c r="EWD28" s="194"/>
      <c r="EWE28" s="194"/>
      <c r="EWF28" s="194"/>
      <c r="EWG28" s="194"/>
      <c r="EWH28" s="194"/>
      <c r="EWI28" s="194"/>
      <c r="EWJ28" s="194"/>
      <c r="EWK28" s="194"/>
      <c r="EWL28" s="194"/>
      <c r="EWM28" s="194"/>
      <c r="EWN28" s="194"/>
      <c r="EWO28" s="194"/>
      <c r="EWP28" s="194"/>
      <c r="EWQ28" s="194"/>
      <c r="EWR28" s="194"/>
      <c r="EWS28" s="194"/>
      <c r="EWT28" s="194"/>
      <c r="EWU28" s="194"/>
      <c r="EWV28" s="194"/>
      <c r="EWW28" s="194"/>
      <c r="EWX28" s="194"/>
      <c r="EWY28" s="194"/>
      <c r="EWZ28" s="194"/>
      <c r="EXA28" s="194"/>
      <c r="EXB28" s="194"/>
      <c r="EXC28" s="194"/>
      <c r="EXD28" s="194"/>
      <c r="EXE28" s="194"/>
      <c r="EXF28" s="194"/>
      <c r="EXG28" s="194"/>
      <c r="EXH28" s="194"/>
      <c r="EXI28" s="194"/>
      <c r="EXJ28" s="194"/>
      <c r="EXK28" s="194"/>
      <c r="EXL28" s="194"/>
      <c r="EXM28" s="194"/>
      <c r="EXN28" s="194"/>
      <c r="EXO28" s="194"/>
      <c r="EXP28" s="194"/>
      <c r="EXQ28" s="194"/>
      <c r="EXR28" s="194"/>
      <c r="EXS28" s="194"/>
      <c r="EXT28" s="194"/>
      <c r="EXU28" s="194"/>
      <c r="EXV28" s="194"/>
      <c r="EXW28" s="194"/>
      <c r="EXX28" s="194"/>
      <c r="EXY28" s="194"/>
      <c r="EXZ28" s="194"/>
      <c r="EYA28" s="194"/>
      <c r="EYB28" s="194"/>
      <c r="EYC28" s="194"/>
      <c r="EYD28" s="194"/>
      <c r="EYE28" s="194"/>
      <c r="EYF28" s="194"/>
      <c r="EYG28" s="194"/>
      <c r="EYH28" s="194"/>
      <c r="EYI28" s="194"/>
      <c r="EYJ28" s="194"/>
      <c r="EYK28" s="194"/>
      <c r="EYL28" s="194"/>
      <c r="EYM28" s="194"/>
      <c r="EYN28" s="194"/>
      <c r="EYO28" s="194"/>
      <c r="EYP28" s="194"/>
      <c r="EYQ28" s="194"/>
      <c r="EYR28" s="194"/>
      <c r="EYS28" s="194"/>
      <c r="EYT28" s="194"/>
      <c r="EYU28" s="194"/>
      <c r="EYV28" s="194"/>
      <c r="EYW28" s="194"/>
      <c r="EYX28" s="194"/>
      <c r="EYY28" s="194"/>
      <c r="EYZ28" s="194"/>
      <c r="EZA28" s="194"/>
      <c r="EZB28" s="194"/>
      <c r="EZC28" s="194"/>
      <c r="EZD28" s="194"/>
      <c r="EZE28" s="194"/>
      <c r="EZF28" s="194"/>
      <c r="EZG28" s="194"/>
      <c r="EZH28" s="194"/>
      <c r="EZI28" s="194"/>
      <c r="EZJ28" s="194"/>
      <c r="EZK28" s="194"/>
      <c r="EZL28" s="194"/>
      <c r="EZM28" s="194"/>
      <c r="EZN28" s="194"/>
      <c r="EZO28" s="194"/>
      <c r="EZP28" s="194"/>
      <c r="EZQ28" s="194"/>
      <c r="EZR28" s="194"/>
      <c r="EZS28" s="194"/>
      <c r="EZT28" s="194"/>
      <c r="EZU28" s="194"/>
      <c r="EZV28" s="194"/>
      <c r="EZW28" s="194"/>
      <c r="EZX28" s="194"/>
      <c r="EZY28" s="194"/>
      <c r="EZZ28" s="194"/>
      <c r="FAA28" s="194"/>
      <c r="FAB28" s="194"/>
      <c r="FAC28" s="194"/>
      <c r="FAD28" s="194"/>
      <c r="FAE28" s="194"/>
      <c r="FAF28" s="194"/>
      <c r="FAG28" s="194"/>
      <c r="FAH28" s="194"/>
      <c r="FAI28" s="194"/>
      <c r="FAJ28" s="194"/>
      <c r="FAK28" s="194"/>
      <c r="FAL28" s="194"/>
      <c r="FAM28" s="194"/>
      <c r="FAN28" s="194"/>
      <c r="FAO28" s="194"/>
      <c r="FAP28" s="194"/>
      <c r="FAQ28" s="194"/>
      <c r="FAR28" s="194"/>
      <c r="FAS28" s="194"/>
      <c r="FAT28" s="194"/>
      <c r="FAU28" s="194"/>
      <c r="FAV28" s="194"/>
      <c r="FAW28" s="194"/>
      <c r="FAX28" s="194"/>
      <c r="FAY28" s="194"/>
      <c r="FAZ28" s="194"/>
      <c r="FBA28" s="194"/>
      <c r="FBB28" s="194"/>
      <c r="FBC28" s="194"/>
      <c r="FBD28" s="194"/>
      <c r="FBE28" s="194"/>
      <c r="FBF28" s="194"/>
      <c r="FBG28" s="194"/>
      <c r="FBH28" s="194"/>
      <c r="FBI28" s="194"/>
      <c r="FBJ28" s="194"/>
      <c r="FBK28" s="194"/>
      <c r="FBL28" s="194"/>
      <c r="FBM28" s="194"/>
      <c r="FBN28" s="194"/>
      <c r="FBO28" s="194"/>
      <c r="FBP28" s="194"/>
      <c r="FBQ28" s="194"/>
      <c r="FBR28" s="194"/>
      <c r="FBS28" s="194"/>
      <c r="FBT28" s="194"/>
      <c r="FBU28" s="194"/>
      <c r="FBV28" s="194"/>
      <c r="FBW28" s="194"/>
      <c r="FBX28" s="194"/>
      <c r="FBY28" s="194"/>
      <c r="FBZ28" s="194"/>
      <c r="FCA28" s="194"/>
      <c r="FCB28" s="194"/>
      <c r="FCC28" s="194"/>
      <c r="FCD28" s="194"/>
      <c r="FCE28" s="194"/>
      <c r="FCF28" s="194"/>
      <c r="FCG28" s="194"/>
      <c r="FCH28" s="194"/>
      <c r="FCI28" s="194"/>
      <c r="FCJ28" s="194"/>
      <c r="FCK28" s="194"/>
      <c r="FCL28" s="194"/>
      <c r="FCM28" s="194"/>
      <c r="FCN28" s="194"/>
      <c r="FCO28" s="194"/>
      <c r="FCP28" s="194"/>
      <c r="FCQ28" s="194"/>
      <c r="FCR28" s="194"/>
      <c r="FCS28" s="194"/>
      <c r="FCT28" s="194"/>
      <c r="FCU28" s="194"/>
      <c r="FCV28" s="194"/>
      <c r="FCW28" s="194"/>
      <c r="FCX28" s="194"/>
      <c r="FCY28" s="194"/>
      <c r="FCZ28" s="194"/>
      <c r="FDA28" s="194"/>
      <c r="FDB28" s="194"/>
      <c r="FDC28" s="194"/>
      <c r="FDD28" s="194"/>
      <c r="FDE28" s="194"/>
      <c r="FDF28" s="194"/>
      <c r="FDG28" s="194"/>
      <c r="FDH28" s="194"/>
      <c r="FDI28" s="194"/>
      <c r="FDJ28" s="194"/>
      <c r="FDK28" s="194"/>
      <c r="FDL28" s="194"/>
      <c r="FDM28" s="194"/>
      <c r="FDN28" s="194"/>
      <c r="FDO28" s="194"/>
      <c r="FDP28" s="194"/>
      <c r="FDQ28" s="194"/>
      <c r="FDR28" s="194"/>
      <c r="FDS28" s="194"/>
      <c r="FDT28" s="194"/>
      <c r="FDU28" s="194"/>
      <c r="FDV28" s="194"/>
      <c r="FDW28" s="194"/>
      <c r="FDX28" s="194"/>
      <c r="FDY28" s="194"/>
      <c r="FDZ28" s="194"/>
      <c r="FEA28" s="194"/>
      <c r="FEB28" s="194"/>
      <c r="FEC28" s="194"/>
      <c r="FED28" s="194"/>
      <c r="FEE28" s="194"/>
      <c r="FEF28" s="194"/>
      <c r="FEG28" s="194"/>
      <c r="FEH28" s="194"/>
      <c r="FEI28" s="194"/>
      <c r="FEJ28" s="194"/>
      <c r="FEK28" s="194"/>
      <c r="FEL28" s="194"/>
      <c r="FEM28" s="194"/>
      <c r="FEN28" s="194"/>
      <c r="FEO28" s="194"/>
      <c r="FEP28" s="194"/>
      <c r="FEQ28" s="194"/>
      <c r="FER28" s="194"/>
      <c r="FES28" s="194"/>
      <c r="FET28" s="194"/>
      <c r="FEU28" s="194"/>
      <c r="FEV28" s="194"/>
      <c r="FEW28" s="194"/>
      <c r="FEX28" s="194"/>
      <c r="FEY28" s="194"/>
      <c r="FEZ28" s="194"/>
      <c r="FFA28" s="194"/>
      <c r="FFB28" s="194"/>
      <c r="FFC28" s="194"/>
      <c r="FFD28" s="194"/>
      <c r="FFE28" s="194"/>
      <c r="FFF28" s="194"/>
      <c r="FFG28" s="194"/>
      <c r="FFH28" s="194"/>
      <c r="FFI28" s="194"/>
      <c r="FFJ28" s="194"/>
      <c r="FFK28" s="194"/>
      <c r="FFL28" s="194"/>
      <c r="FFM28" s="194"/>
      <c r="FFN28" s="194"/>
      <c r="FFO28" s="194"/>
      <c r="FFP28" s="194"/>
      <c r="FFQ28" s="194"/>
      <c r="FFR28" s="194"/>
      <c r="FFS28" s="194"/>
      <c r="FFT28" s="194"/>
      <c r="FFU28" s="194"/>
      <c r="FFV28" s="194"/>
      <c r="FFW28" s="194"/>
      <c r="FFX28" s="194"/>
      <c r="FFY28" s="194"/>
      <c r="FFZ28" s="194"/>
      <c r="FGA28" s="194"/>
      <c r="FGB28" s="194"/>
      <c r="FGC28" s="194"/>
      <c r="FGD28" s="194"/>
      <c r="FGE28" s="194"/>
      <c r="FGF28" s="194"/>
      <c r="FGG28" s="194"/>
      <c r="FGH28" s="194"/>
      <c r="FGI28" s="194"/>
      <c r="FGJ28" s="194"/>
      <c r="FGK28" s="194"/>
      <c r="FGL28" s="194"/>
      <c r="FGM28" s="194"/>
      <c r="FGN28" s="194"/>
      <c r="FGO28" s="194"/>
      <c r="FGP28" s="194"/>
      <c r="FGQ28" s="194"/>
      <c r="FGR28" s="194"/>
      <c r="FGS28" s="194"/>
      <c r="FGT28" s="194"/>
      <c r="FGU28" s="194"/>
      <c r="FGV28" s="194"/>
      <c r="FGW28" s="194"/>
      <c r="FGX28" s="194"/>
      <c r="FGY28" s="194"/>
      <c r="FGZ28" s="194"/>
      <c r="FHA28" s="194"/>
      <c r="FHB28" s="194"/>
      <c r="FHC28" s="194"/>
      <c r="FHD28" s="194"/>
      <c r="FHE28" s="194"/>
      <c r="FHF28" s="194"/>
      <c r="FHG28" s="194"/>
      <c r="FHH28" s="194"/>
      <c r="FHI28" s="194"/>
      <c r="FHJ28" s="194"/>
      <c r="FHK28" s="194"/>
      <c r="FHL28" s="194"/>
      <c r="FHM28" s="194"/>
      <c r="FHN28" s="194"/>
      <c r="FHO28" s="194"/>
      <c r="FHP28" s="194"/>
      <c r="FHQ28" s="194"/>
      <c r="FHR28" s="194"/>
      <c r="FHS28" s="194"/>
      <c r="FHT28" s="194"/>
      <c r="FHU28" s="194"/>
      <c r="FHV28" s="194"/>
      <c r="FHW28" s="194"/>
      <c r="FHX28" s="194"/>
      <c r="FHY28" s="194"/>
      <c r="FHZ28" s="194"/>
      <c r="FIA28" s="194"/>
      <c r="FIB28" s="194"/>
      <c r="FIC28" s="194"/>
      <c r="FID28" s="194"/>
      <c r="FIE28" s="194"/>
      <c r="FIF28" s="194"/>
      <c r="FIG28" s="194"/>
      <c r="FIH28" s="194"/>
      <c r="FII28" s="194"/>
      <c r="FIJ28" s="194"/>
      <c r="FIK28" s="194"/>
      <c r="FIL28" s="194"/>
      <c r="FIM28" s="194"/>
      <c r="FIN28" s="194"/>
      <c r="FIO28" s="194"/>
      <c r="FIP28" s="194"/>
      <c r="FIQ28" s="194"/>
      <c r="FIR28" s="194"/>
      <c r="FIS28" s="194"/>
      <c r="FIT28" s="194"/>
      <c r="FIU28" s="194"/>
      <c r="FIV28" s="194"/>
      <c r="FIW28" s="194"/>
      <c r="FIX28" s="194"/>
      <c r="FIY28" s="194"/>
      <c r="FIZ28" s="194"/>
      <c r="FJA28" s="194"/>
      <c r="FJB28" s="194"/>
      <c r="FJC28" s="194"/>
      <c r="FJD28" s="194"/>
      <c r="FJE28" s="194"/>
      <c r="FJF28" s="194"/>
      <c r="FJG28" s="194"/>
      <c r="FJH28" s="194"/>
      <c r="FJI28" s="194"/>
      <c r="FJJ28" s="194"/>
      <c r="FJK28" s="194"/>
      <c r="FJL28" s="194"/>
      <c r="FJM28" s="194"/>
      <c r="FJN28" s="194"/>
      <c r="FJO28" s="194"/>
      <c r="FJP28" s="194"/>
      <c r="FJQ28" s="194"/>
      <c r="FJR28" s="194"/>
      <c r="FJS28" s="194"/>
      <c r="FJT28" s="194"/>
      <c r="FJU28" s="194"/>
      <c r="FJV28" s="194"/>
      <c r="FJW28" s="194"/>
      <c r="FJX28" s="194"/>
      <c r="FJY28" s="194"/>
      <c r="FJZ28" s="194"/>
      <c r="FKA28" s="194"/>
      <c r="FKB28" s="194"/>
      <c r="FKC28" s="194"/>
      <c r="FKD28" s="194"/>
      <c r="FKE28" s="194"/>
      <c r="FKF28" s="194"/>
      <c r="FKG28" s="194"/>
      <c r="FKH28" s="194"/>
      <c r="FKI28" s="194"/>
      <c r="FKJ28" s="194"/>
      <c r="FKK28" s="194"/>
      <c r="FKL28" s="194"/>
      <c r="FKM28" s="194"/>
      <c r="FKN28" s="194"/>
      <c r="FKO28" s="194"/>
      <c r="FKP28" s="194"/>
      <c r="FKQ28" s="194"/>
      <c r="FKR28" s="194"/>
      <c r="FKS28" s="194"/>
      <c r="FKT28" s="194"/>
      <c r="FKU28" s="194"/>
      <c r="FKV28" s="194"/>
      <c r="FKW28" s="194"/>
      <c r="FKX28" s="194"/>
      <c r="FKY28" s="194"/>
      <c r="FKZ28" s="194"/>
      <c r="FLA28" s="194"/>
      <c r="FLB28" s="194"/>
      <c r="FLC28" s="194"/>
      <c r="FLD28" s="194"/>
      <c r="FLE28" s="194"/>
      <c r="FLF28" s="194"/>
      <c r="FLG28" s="194"/>
      <c r="FLH28" s="194"/>
      <c r="FLI28" s="194"/>
      <c r="FLJ28" s="194"/>
      <c r="FLK28" s="194"/>
      <c r="FLL28" s="194"/>
      <c r="FLM28" s="194"/>
      <c r="FLN28" s="194"/>
      <c r="FLO28" s="194"/>
      <c r="FLP28" s="194"/>
      <c r="FLQ28" s="194"/>
      <c r="FLR28" s="194"/>
      <c r="FLS28" s="194"/>
      <c r="FLT28" s="194"/>
      <c r="FLU28" s="194"/>
      <c r="FLV28" s="194"/>
      <c r="FLW28" s="194"/>
      <c r="FLX28" s="194"/>
      <c r="FLY28" s="194"/>
      <c r="FLZ28" s="194"/>
      <c r="FMA28" s="194"/>
      <c r="FMB28" s="194"/>
      <c r="FMC28" s="194"/>
      <c r="FMD28" s="194"/>
      <c r="FME28" s="194"/>
      <c r="FMF28" s="194"/>
      <c r="FMG28" s="194"/>
      <c r="FMH28" s="194"/>
      <c r="FMI28" s="194"/>
      <c r="FMJ28" s="194"/>
      <c r="FMK28" s="194"/>
      <c r="FML28" s="194"/>
      <c r="FMM28" s="194"/>
      <c r="FMN28" s="194"/>
      <c r="FMO28" s="194"/>
      <c r="FMP28" s="194"/>
      <c r="FMQ28" s="194"/>
      <c r="FMR28" s="194"/>
      <c r="FMS28" s="194"/>
      <c r="FMT28" s="194"/>
      <c r="FMU28" s="194"/>
      <c r="FMV28" s="194"/>
      <c r="FMW28" s="194"/>
      <c r="FMX28" s="194"/>
      <c r="FMY28" s="194"/>
      <c r="FMZ28" s="194"/>
      <c r="FNA28" s="194"/>
      <c r="FNB28" s="194"/>
      <c r="FNC28" s="194"/>
      <c r="FND28" s="194"/>
      <c r="FNE28" s="194"/>
      <c r="FNF28" s="194"/>
      <c r="FNG28" s="194"/>
      <c r="FNH28" s="194"/>
      <c r="FNI28" s="194"/>
      <c r="FNJ28" s="194"/>
      <c r="FNK28" s="194"/>
      <c r="FNL28" s="194"/>
      <c r="FNM28" s="194"/>
      <c r="FNN28" s="194"/>
      <c r="FNO28" s="194"/>
      <c r="FNP28" s="194"/>
      <c r="FNQ28" s="194"/>
      <c r="FNR28" s="194"/>
      <c r="FNS28" s="194"/>
      <c r="FNT28" s="194"/>
      <c r="FNU28" s="194"/>
      <c r="FNV28" s="194"/>
      <c r="FNW28" s="194"/>
      <c r="FNX28" s="194"/>
      <c r="FNY28" s="194"/>
      <c r="FNZ28" s="194"/>
      <c r="FOA28" s="194"/>
      <c r="FOB28" s="194"/>
      <c r="FOC28" s="194"/>
      <c r="FOD28" s="194"/>
      <c r="FOE28" s="194"/>
      <c r="FOF28" s="194"/>
      <c r="FOG28" s="194"/>
      <c r="FOH28" s="194"/>
      <c r="FOI28" s="194"/>
      <c r="FOJ28" s="194"/>
      <c r="FOK28" s="194"/>
      <c r="FOL28" s="194"/>
      <c r="FOM28" s="194"/>
      <c r="FON28" s="194"/>
      <c r="FOO28" s="194"/>
      <c r="FOP28" s="194"/>
      <c r="FOQ28" s="194"/>
      <c r="FOR28" s="194"/>
      <c r="FOS28" s="194"/>
      <c r="FOT28" s="194"/>
      <c r="FOU28" s="194"/>
      <c r="FOV28" s="194"/>
      <c r="FOW28" s="194"/>
      <c r="FOX28" s="194"/>
      <c r="FOY28" s="194"/>
      <c r="FOZ28" s="194"/>
      <c r="FPA28" s="194"/>
      <c r="FPB28" s="194"/>
      <c r="FPC28" s="194"/>
      <c r="FPD28" s="194"/>
      <c r="FPE28" s="194"/>
      <c r="FPF28" s="194"/>
      <c r="FPG28" s="194"/>
      <c r="FPH28" s="194"/>
      <c r="FPI28" s="194"/>
      <c r="FPJ28" s="194"/>
      <c r="FPK28" s="194"/>
      <c r="FPL28" s="194"/>
      <c r="FPM28" s="194"/>
      <c r="FPN28" s="194"/>
      <c r="FPO28" s="194"/>
      <c r="FPP28" s="194"/>
      <c r="FPQ28" s="194"/>
      <c r="FPR28" s="194"/>
      <c r="FPS28" s="194"/>
      <c r="FPT28" s="194"/>
      <c r="FPU28" s="194"/>
      <c r="FPV28" s="194"/>
      <c r="FPW28" s="194"/>
      <c r="FPX28" s="194"/>
      <c r="FPY28" s="194"/>
      <c r="FPZ28" s="194"/>
      <c r="FQA28" s="194"/>
      <c r="FQB28" s="194"/>
      <c r="FQC28" s="194"/>
      <c r="FQD28" s="194"/>
      <c r="FQE28" s="194"/>
      <c r="FQF28" s="194"/>
      <c r="FQG28" s="194"/>
      <c r="FQH28" s="194"/>
      <c r="FQI28" s="194"/>
      <c r="FQJ28" s="194"/>
      <c r="FQK28" s="194"/>
      <c r="FQL28" s="194"/>
      <c r="FQM28" s="194"/>
      <c r="FQN28" s="194"/>
      <c r="FQO28" s="194"/>
      <c r="FQP28" s="194"/>
      <c r="FQQ28" s="194"/>
      <c r="FQR28" s="194"/>
      <c r="FQS28" s="194"/>
      <c r="FQT28" s="194"/>
      <c r="FQU28" s="194"/>
      <c r="FQV28" s="194"/>
      <c r="FQW28" s="194"/>
      <c r="FQX28" s="194"/>
      <c r="FQY28" s="194"/>
      <c r="FQZ28" s="194"/>
      <c r="FRA28" s="194"/>
      <c r="FRB28" s="194"/>
      <c r="FRC28" s="194"/>
      <c r="FRD28" s="194"/>
      <c r="FRE28" s="194"/>
      <c r="FRF28" s="194"/>
      <c r="FRG28" s="194"/>
      <c r="FRH28" s="194"/>
      <c r="FRI28" s="194"/>
      <c r="FRJ28" s="194"/>
      <c r="FRK28" s="194"/>
      <c r="FRL28" s="194"/>
      <c r="FRM28" s="194"/>
      <c r="FRN28" s="194"/>
      <c r="FRO28" s="194"/>
      <c r="FRP28" s="194"/>
      <c r="FRQ28" s="194"/>
      <c r="FRR28" s="194"/>
      <c r="FRS28" s="194"/>
      <c r="FRT28" s="194"/>
      <c r="FRU28" s="194"/>
      <c r="FRV28" s="194"/>
      <c r="FRW28" s="194"/>
      <c r="FRX28" s="194"/>
      <c r="FRY28" s="194"/>
      <c r="FRZ28" s="194"/>
      <c r="FSA28" s="194"/>
      <c r="FSB28" s="194"/>
      <c r="FSC28" s="194"/>
      <c r="FSD28" s="194"/>
      <c r="FSE28" s="194"/>
      <c r="FSF28" s="194"/>
      <c r="FSG28" s="194"/>
      <c r="FSH28" s="194"/>
      <c r="FSI28" s="194"/>
      <c r="FSJ28" s="194"/>
      <c r="FSK28" s="194"/>
      <c r="FSL28" s="194"/>
      <c r="FSM28" s="194"/>
      <c r="FSN28" s="194"/>
      <c r="FSO28" s="194"/>
      <c r="FSP28" s="194"/>
      <c r="FSQ28" s="194"/>
      <c r="FSR28" s="194"/>
      <c r="FSS28" s="194"/>
      <c r="FST28" s="194"/>
      <c r="FSU28" s="194"/>
      <c r="FSV28" s="194"/>
      <c r="FSW28" s="194"/>
      <c r="FSX28" s="194"/>
      <c r="FSY28" s="194"/>
      <c r="FSZ28" s="194"/>
      <c r="FTA28" s="194"/>
      <c r="FTB28" s="194"/>
      <c r="FTC28" s="194"/>
      <c r="FTD28" s="194"/>
      <c r="FTE28" s="194"/>
      <c r="FTF28" s="194"/>
      <c r="FTG28" s="194"/>
      <c r="FTH28" s="194"/>
      <c r="FTI28" s="194"/>
      <c r="FTJ28" s="194"/>
      <c r="FTK28" s="194"/>
      <c r="FTL28" s="194"/>
      <c r="FTM28" s="194"/>
      <c r="FTN28" s="194"/>
      <c r="FTO28" s="194"/>
      <c r="FTP28" s="194"/>
      <c r="FTQ28" s="194"/>
      <c r="FTR28" s="194"/>
      <c r="FTS28" s="194"/>
      <c r="FTT28" s="194"/>
      <c r="FTU28" s="194"/>
      <c r="FTV28" s="194"/>
      <c r="FTW28" s="194"/>
      <c r="FTX28" s="194"/>
      <c r="FTY28" s="194"/>
      <c r="FTZ28" s="194"/>
      <c r="FUA28" s="194"/>
      <c r="FUB28" s="194"/>
      <c r="FUC28" s="194"/>
      <c r="FUD28" s="194"/>
      <c r="FUE28" s="194"/>
      <c r="FUF28" s="194"/>
      <c r="FUG28" s="194"/>
      <c r="FUH28" s="194"/>
      <c r="FUI28" s="194"/>
      <c r="FUJ28" s="194"/>
      <c r="FUK28" s="194"/>
      <c r="FUL28" s="194"/>
      <c r="FUM28" s="194"/>
      <c r="FUN28" s="194"/>
      <c r="FUO28" s="194"/>
      <c r="FUP28" s="194"/>
      <c r="FUQ28" s="194"/>
      <c r="FUR28" s="194"/>
      <c r="FUS28" s="194"/>
      <c r="FUT28" s="194"/>
      <c r="FUU28" s="194"/>
      <c r="FUV28" s="194"/>
      <c r="FUW28" s="194"/>
      <c r="FUX28" s="194"/>
      <c r="FUY28" s="194"/>
      <c r="FUZ28" s="194"/>
      <c r="FVA28" s="194"/>
      <c r="FVB28" s="194"/>
      <c r="FVC28" s="194"/>
      <c r="FVD28" s="194"/>
      <c r="FVE28" s="194"/>
      <c r="FVF28" s="194"/>
      <c r="FVG28" s="194"/>
      <c r="FVH28" s="194"/>
      <c r="FVI28" s="194"/>
      <c r="FVJ28" s="194"/>
      <c r="FVK28" s="194"/>
      <c r="FVL28" s="194"/>
      <c r="FVM28" s="194"/>
      <c r="FVN28" s="194"/>
      <c r="FVO28" s="194"/>
      <c r="FVP28" s="194"/>
      <c r="FVQ28" s="194"/>
      <c r="FVR28" s="194"/>
      <c r="FVS28" s="194"/>
      <c r="FVT28" s="194"/>
      <c r="FVU28" s="194"/>
      <c r="FVV28" s="194"/>
      <c r="FVW28" s="194"/>
      <c r="FVX28" s="194"/>
      <c r="FVY28" s="194"/>
      <c r="FVZ28" s="194"/>
      <c r="FWA28" s="194"/>
      <c r="FWB28" s="194"/>
      <c r="FWC28" s="194"/>
      <c r="FWD28" s="194"/>
      <c r="FWE28" s="194"/>
      <c r="FWF28" s="194"/>
      <c r="FWG28" s="194"/>
      <c r="FWH28" s="194"/>
      <c r="FWI28" s="194"/>
      <c r="FWJ28" s="194"/>
      <c r="FWK28" s="194"/>
      <c r="FWL28" s="194"/>
      <c r="FWM28" s="194"/>
      <c r="FWN28" s="194"/>
      <c r="FWO28" s="194"/>
      <c r="FWP28" s="194"/>
      <c r="FWQ28" s="194"/>
      <c r="FWR28" s="194"/>
      <c r="FWS28" s="194"/>
      <c r="FWT28" s="194"/>
      <c r="FWU28" s="194"/>
      <c r="FWV28" s="194"/>
      <c r="FWW28" s="194"/>
      <c r="FWX28" s="194"/>
      <c r="FWY28" s="194"/>
      <c r="FWZ28" s="194"/>
      <c r="FXA28" s="194"/>
      <c r="FXB28" s="194"/>
      <c r="FXC28" s="194"/>
      <c r="FXD28" s="194"/>
      <c r="FXE28" s="194"/>
      <c r="FXF28" s="194"/>
      <c r="FXG28" s="194"/>
      <c r="FXH28" s="194"/>
      <c r="FXI28" s="194"/>
      <c r="FXJ28" s="194"/>
      <c r="FXK28" s="194"/>
      <c r="FXL28" s="194"/>
      <c r="FXM28" s="194"/>
      <c r="FXN28" s="194"/>
      <c r="FXO28" s="194"/>
      <c r="FXP28" s="194"/>
      <c r="FXQ28" s="194"/>
      <c r="FXR28" s="194"/>
      <c r="FXS28" s="194"/>
      <c r="FXT28" s="194"/>
      <c r="FXU28" s="194"/>
      <c r="FXV28" s="194"/>
      <c r="FXW28" s="194"/>
      <c r="FXX28" s="194"/>
      <c r="FXY28" s="194"/>
      <c r="FXZ28" s="194"/>
      <c r="FYA28" s="194"/>
      <c r="FYB28" s="194"/>
      <c r="FYC28" s="194"/>
      <c r="FYD28" s="194"/>
      <c r="FYE28" s="194"/>
      <c r="FYF28" s="194"/>
      <c r="FYG28" s="194"/>
      <c r="FYH28" s="194"/>
      <c r="FYI28" s="194"/>
      <c r="FYJ28" s="194"/>
      <c r="FYK28" s="194"/>
      <c r="FYL28" s="194"/>
      <c r="FYM28" s="194"/>
      <c r="FYN28" s="194"/>
      <c r="FYO28" s="194"/>
      <c r="FYP28" s="194"/>
      <c r="FYQ28" s="194"/>
      <c r="FYR28" s="194"/>
      <c r="FYS28" s="194"/>
      <c r="FYT28" s="194"/>
      <c r="FYU28" s="194"/>
      <c r="FYV28" s="194"/>
      <c r="FYW28" s="194"/>
      <c r="FYX28" s="194"/>
      <c r="FYY28" s="194"/>
      <c r="FYZ28" s="194"/>
      <c r="FZA28" s="194"/>
      <c r="FZB28" s="194"/>
      <c r="FZC28" s="194"/>
      <c r="FZD28" s="194"/>
      <c r="FZE28" s="194"/>
      <c r="FZF28" s="194"/>
      <c r="FZG28" s="194"/>
      <c r="FZH28" s="194"/>
      <c r="FZI28" s="194"/>
      <c r="FZJ28" s="194"/>
      <c r="FZK28" s="194"/>
      <c r="FZL28" s="194"/>
      <c r="FZM28" s="194"/>
      <c r="FZN28" s="194"/>
      <c r="FZO28" s="194"/>
      <c r="FZP28" s="194"/>
      <c r="FZQ28" s="194"/>
      <c r="FZR28" s="194"/>
      <c r="FZS28" s="194"/>
      <c r="FZT28" s="194"/>
      <c r="FZU28" s="194"/>
      <c r="FZV28" s="194"/>
      <c r="FZW28" s="194"/>
      <c r="FZX28" s="194"/>
      <c r="FZY28" s="194"/>
      <c r="FZZ28" s="194"/>
      <c r="GAA28" s="194"/>
      <c r="GAB28" s="194"/>
      <c r="GAC28" s="194"/>
      <c r="GAD28" s="194"/>
      <c r="GAE28" s="194"/>
      <c r="GAF28" s="194"/>
      <c r="GAG28" s="194"/>
      <c r="GAH28" s="194"/>
      <c r="GAI28" s="194"/>
      <c r="GAJ28" s="194"/>
      <c r="GAK28" s="194"/>
      <c r="GAL28" s="194"/>
      <c r="GAM28" s="194"/>
      <c r="GAN28" s="194"/>
      <c r="GAO28" s="194"/>
      <c r="GAP28" s="194"/>
      <c r="GAQ28" s="194"/>
      <c r="GAR28" s="194"/>
      <c r="GAS28" s="194"/>
      <c r="GAT28" s="194"/>
      <c r="GAU28" s="194"/>
      <c r="GAV28" s="194"/>
      <c r="GAW28" s="194"/>
      <c r="GAX28" s="194"/>
      <c r="GAY28" s="194"/>
      <c r="GAZ28" s="194"/>
      <c r="GBA28" s="194"/>
      <c r="GBB28" s="194"/>
      <c r="GBC28" s="194"/>
      <c r="GBD28" s="194"/>
      <c r="GBE28" s="194"/>
      <c r="GBF28" s="194"/>
      <c r="GBG28" s="194"/>
      <c r="GBH28" s="194"/>
      <c r="GBI28" s="194"/>
      <c r="GBJ28" s="194"/>
      <c r="GBK28" s="194"/>
      <c r="GBL28" s="194"/>
      <c r="GBM28" s="194"/>
      <c r="GBN28" s="194"/>
      <c r="GBO28" s="194"/>
      <c r="GBP28" s="194"/>
      <c r="GBQ28" s="194"/>
      <c r="GBR28" s="194"/>
      <c r="GBS28" s="194"/>
      <c r="GBT28" s="194"/>
      <c r="GBU28" s="194"/>
      <c r="GBV28" s="194"/>
      <c r="GBW28" s="194"/>
      <c r="GBX28" s="194"/>
      <c r="GBY28" s="194"/>
      <c r="GBZ28" s="194"/>
      <c r="GCA28" s="194"/>
      <c r="GCB28" s="194"/>
      <c r="GCC28" s="194"/>
      <c r="GCD28" s="194"/>
      <c r="GCE28" s="194"/>
      <c r="GCF28" s="194"/>
      <c r="GCG28" s="194"/>
      <c r="GCH28" s="194"/>
      <c r="GCI28" s="194"/>
      <c r="GCJ28" s="194"/>
      <c r="GCK28" s="194"/>
      <c r="GCL28" s="194"/>
      <c r="GCM28" s="194"/>
      <c r="GCN28" s="194"/>
      <c r="GCO28" s="194"/>
      <c r="GCP28" s="194"/>
      <c r="GCQ28" s="194"/>
      <c r="GCR28" s="194"/>
      <c r="GCS28" s="194"/>
      <c r="GCT28" s="194"/>
      <c r="GCU28" s="194"/>
      <c r="GCV28" s="194"/>
      <c r="GCW28" s="194"/>
      <c r="GCX28" s="194"/>
      <c r="GCY28" s="194"/>
      <c r="GCZ28" s="194"/>
      <c r="GDA28" s="194"/>
      <c r="GDB28" s="194"/>
      <c r="GDC28" s="194"/>
      <c r="GDD28" s="194"/>
      <c r="GDE28" s="194"/>
      <c r="GDF28" s="194"/>
      <c r="GDG28" s="194"/>
      <c r="GDH28" s="194"/>
      <c r="GDI28" s="194"/>
      <c r="GDJ28" s="194"/>
      <c r="GDK28" s="194"/>
      <c r="GDL28" s="194"/>
      <c r="GDM28" s="194"/>
      <c r="GDN28" s="194"/>
      <c r="GDO28" s="194"/>
      <c r="GDP28" s="194"/>
      <c r="GDQ28" s="194"/>
      <c r="GDR28" s="194"/>
      <c r="GDS28" s="194"/>
      <c r="GDT28" s="194"/>
      <c r="GDU28" s="194"/>
      <c r="GDV28" s="194"/>
      <c r="GDW28" s="194"/>
      <c r="GDX28" s="194"/>
      <c r="GDY28" s="194"/>
      <c r="GDZ28" s="194"/>
      <c r="GEA28" s="194"/>
      <c r="GEB28" s="194"/>
      <c r="GEC28" s="194"/>
      <c r="GED28" s="194"/>
      <c r="GEE28" s="194"/>
      <c r="GEF28" s="194"/>
      <c r="GEG28" s="194"/>
      <c r="GEH28" s="194"/>
      <c r="GEI28" s="194"/>
      <c r="GEJ28" s="194"/>
      <c r="GEK28" s="194"/>
      <c r="GEL28" s="194"/>
      <c r="GEM28" s="194"/>
      <c r="GEN28" s="194"/>
      <c r="GEO28" s="194"/>
      <c r="GEP28" s="194"/>
      <c r="GEQ28" s="194"/>
      <c r="GER28" s="194"/>
      <c r="GES28" s="194"/>
      <c r="GET28" s="194"/>
      <c r="GEU28" s="194"/>
      <c r="GEV28" s="194"/>
      <c r="GEW28" s="194"/>
      <c r="GEX28" s="194"/>
      <c r="GEY28" s="194"/>
      <c r="GEZ28" s="194"/>
      <c r="GFA28" s="194"/>
      <c r="GFB28" s="194"/>
      <c r="GFC28" s="194"/>
      <c r="GFD28" s="194"/>
      <c r="GFE28" s="194"/>
      <c r="GFF28" s="194"/>
      <c r="GFG28" s="194"/>
      <c r="GFH28" s="194"/>
      <c r="GFI28" s="194"/>
      <c r="GFJ28" s="194"/>
      <c r="GFK28" s="194"/>
      <c r="GFL28" s="194"/>
      <c r="GFM28" s="194"/>
      <c r="GFN28" s="194"/>
      <c r="GFO28" s="194"/>
      <c r="GFP28" s="194"/>
      <c r="GFQ28" s="194"/>
      <c r="GFR28" s="194"/>
      <c r="GFS28" s="194"/>
      <c r="GFT28" s="194"/>
      <c r="GFU28" s="194"/>
      <c r="GFV28" s="194"/>
      <c r="GFW28" s="194"/>
      <c r="GFX28" s="194"/>
      <c r="GFY28" s="194"/>
      <c r="GFZ28" s="194"/>
      <c r="GGA28" s="194"/>
      <c r="GGB28" s="194"/>
      <c r="GGC28" s="194"/>
      <c r="GGD28" s="194"/>
      <c r="GGE28" s="194"/>
      <c r="GGF28" s="194"/>
      <c r="GGG28" s="194"/>
      <c r="GGH28" s="194"/>
      <c r="GGI28" s="194"/>
      <c r="GGJ28" s="194"/>
      <c r="GGK28" s="194"/>
      <c r="GGL28" s="194"/>
      <c r="GGM28" s="194"/>
      <c r="GGN28" s="194"/>
      <c r="GGO28" s="194"/>
      <c r="GGP28" s="194"/>
      <c r="GGQ28" s="194"/>
      <c r="GGR28" s="194"/>
      <c r="GGS28" s="194"/>
      <c r="GGT28" s="194"/>
      <c r="GGU28" s="194"/>
      <c r="GGV28" s="194"/>
      <c r="GGW28" s="194"/>
      <c r="GGX28" s="194"/>
      <c r="GGY28" s="194"/>
      <c r="GGZ28" s="194"/>
      <c r="GHA28" s="194"/>
      <c r="GHB28" s="194"/>
      <c r="GHC28" s="194"/>
      <c r="GHD28" s="194"/>
      <c r="GHE28" s="194"/>
      <c r="GHF28" s="194"/>
      <c r="GHG28" s="194"/>
      <c r="GHH28" s="194"/>
      <c r="GHI28" s="194"/>
      <c r="GHJ28" s="194"/>
      <c r="GHK28" s="194"/>
      <c r="GHL28" s="194"/>
      <c r="GHM28" s="194"/>
      <c r="GHN28" s="194"/>
      <c r="GHO28" s="194"/>
      <c r="GHP28" s="194"/>
      <c r="GHQ28" s="194"/>
      <c r="GHR28" s="194"/>
      <c r="GHS28" s="194"/>
      <c r="GHT28" s="194"/>
      <c r="GHU28" s="194"/>
      <c r="GHV28" s="194"/>
      <c r="GHW28" s="194"/>
      <c r="GHX28" s="194"/>
      <c r="GHY28" s="194"/>
      <c r="GHZ28" s="194"/>
      <c r="GIA28" s="194"/>
      <c r="GIB28" s="194"/>
      <c r="GIC28" s="194"/>
      <c r="GID28" s="194"/>
      <c r="GIE28" s="194"/>
      <c r="GIF28" s="194"/>
      <c r="GIG28" s="194"/>
      <c r="GIH28" s="194"/>
      <c r="GII28" s="194"/>
      <c r="GIJ28" s="194"/>
      <c r="GIK28" s="194"/>
      <c r="GIL28" s="194"/>
      <c r="GIM28" s="194"/>
      <c r="GIN28" s="194"/>
      <c r="GIO28" s="194"/>
      <c r="GIP28" s="194"/>
      <c r="GIQ28" s="194"/>
      <c r="GIR28" s="194"/>
      <c r="GIS28" s="194"/>
      <c r="GIT28" s="194"/>
      <c r="GIU28" s="194"/>
      <c r="GIV28" s="194"/>
      <c r="GIW28" s="194"/>
      <c r="GIX28" s="194"/>
      <c r="GIY28" s="194"/>
      <c r="GIZ28" s="194"/>
      <c r="GJA28" s="194"/>
      <c r="GJB28" s="194"/>
      <c r="GJC28" s="194"/>
      <c r="GJD28" s="194"/>
      <c r="GJE28" s="194"/>
      <c r="GJF28" s="194"/>
      <c r="GJG28" s="194"/>
      <c r="GJH28" s="194"/>
      <c r="GJI28" s="194"/>
      <c r="GJJ28" s="194"/>
      <c r="GJK28" s="194"/>
      <c r="GJL28" s="194"/>
      <c r="GJM28" s="194"/>
      <c r="GJN28" s="194"/>
      <c r="GJO28" s="194"/>
      <c r="GJP28" s="194"/>
      <c r="GJQ28" s="194"/>
      <c r="GJR28" s="194"/>
      <c r="GJS28" s="194"/>
      <c r="GJT28" s="194"/>
      <c r="GJU28" s="194"/>
      <c r="GJV28" s="194"/>
      <c r="GJW28" s="194"/>
      <c r="GJX28" s="194"/>
      <c r="GJY28" s="194"/>
      <c r="GJZ28" s="194"/>
      <c r="GKA28" s="194"/>
      <c r="GKB28" s="194"/>
      <c r="GKC28" s="194"/>
      <c r="GKD28" s="194"/>
      <c r="GKE28" s="194"/>
      <c r="GKF28" s="194"/>
      <c r="GKG28" s="194"/>
      <c r="GKH28" s="194"/>
      <c r="GKI28" s="194"/>
      <c r="GKJ28" s="194"/>
      <c r="GKK28" s="194"/>
      <c r="GKL28" s="194"/>
      <c r="GKM28" s="194"/>
      <c r="GKN28" s="194"/>
      <c r="GKO28" s="194"/>
      <c r="GKP28" s="194"/>
      <c r="GKQ28" s="194"/>
      <c r="GKR28" s="194"/>
      <c r="GKS28" s="194"/>
      <c r="GKT28" s="194"/>
      <c r="GKU28" s="194"/>
      <c r="GKV28" s="194"/>
      <c r="GKW28" s="194"/>
      <c r="GKX28" s="194"/>
      <c r="GKY28" s="194"/>
      <c r="GKZ28" s="194"/>
      <c r="GLA28" s="194"/>
      <c r="GLB28" s="194"/>
      <c r="GLC28" s="194"/>
      <c r="GLD28" s="194"/>
      <c r="GLE28" s="194"/>
      <c r="GLF28" s="194"/>
      <c r="GLG28" s="194"/>
      <c r="GLH28" s="194"/>
      <c r="GLI28" s="194"/>
      <c r="GLJ28" s="194"/>
      <c r="GLK28" s="194"/>
      <c r="GLL28" s="194"/>
      <c r="GLM28" s="194"/>
      <c r="GLN28" s="194"/>
      <c r="GLO28" s="194"/>
      <c r="GLP28" s="194"/>
      <c r="GLQ28" s="194"/>
      <c r="GLR28" s="194"/>
      <c r="GLS28" s="194"/>
      <c r="GLT28" s="194"/>
      <c r="GLU28" s="194"/>
      <c r="GLV28" s="194"/>
      <c r="GLW28" s="194"/>
      <c r="GLX28" s="194"/>
      <c r="GLY28" s="194"/>
      <c r="GLZ28" s="194"/>
      <c r="GMA28" s="194"/>
      <c r="GMB28" s="194"/>
      <c r="GMC28" s="194"/>
      <c r="GMD28" s="194"/>
      <c r="GME28" s="194"/>
      <c r="GMF28" s="194"/>
      <c r="GMG28" s="194"/>
      <c r="GMH28" s="194"/>
      <c r="GMI28" s="194"/>
      <c r="GMJ28" s="194"/>
      <c r="GMK28" s="194"/>
      <c r="GML28" s="194"/>
      <c r="GMM28" s="194"/>
      <c r="GMN28" s="194"/>
      <c r="GMO28" s="194"/>
      <c r="GMP28" s="194"/>
      <c r="GMQ28" s="194"/>
      <c r="GMR28" s="194"/>
      <c r="GMS28" s="194"/>
      <c r="GMT28" s="194"/>
      <c r="GMU28" s="194"/>
      <c r="GMV28" s="194"/>
      <c r="GMW28" s="194"/>
      <c r="GMX28" s="194"/>
      <c r="GMY28" s="194"/>
      <c r="GMZ28" s="194"/>
      <c r="GNA28" s="194"/>
      <c r="GNB28" s="194"/>
      <c r="GNC28" s="194"/>
      <c r="GND28" s="194"/>
      <c r="GNE28" s="194"/>
      <c r="GNF28" s="194"/>
      <c r="GNG28" s="194"/>
      <c r="GNH28" s="194"/>
      <c r="GNI28" s="194"/>
      <c r="GNJ28" s="194"/>
      <c r="GNK28" s="194"/>
      <c r="GNL28" s="194"/>
      <c r="GNM28" s="194"/>
      <c r="GNN28" s="194"/>
      <c r="GNO28" s="194"/>
      <c r="GNP28" s="194"/>
      <c r="GNQ28" s="194"/>
      <c r="GNR28" s="194"/>
      <c r="GNS28" s="194"/>
      <c r="GNT28" s="194"/>
      <c r="GNU28" s="194"/>
      <c r="GNV28" s="194"/>
      <c r="GNW28" s="194"/>
      <c r="GNX28" s="194"/>
      <c r="GNY28" s="194"/>
      <c r="GNZ28" s="194"/>
      <c r="GOA28" s="194"/>
      <c r="GOB28" s="194"/>
      <c r="GOC28" s="194"/>
      <c r="GOD28" s="194"/>
      <c r="GOE28" s="194"/>
      <c r="GOF28" s="194"/>
      <c r="GOG28" s="194"/>
      <c r="GOH28" s="194"/>
      <c r="GOI28" s="194"/>
      <c r="GOJ28" s="194"/>
      <c r="GOK28" s="194"/>
      <c r="GOL28" s="194"/>
      <c r="GOM28" s="194"/>
      <c r="GON28" s="194"/>
      <c r="GOO28" s="194"/>
      <c r="GOP28" s="194"/>
      <c r="GOQ28" s="194"/>
      <c r="GOR28" s="194"/>
      <c r="GOS28" s="194"/>
      <c r="GOT28" s="194"/>
      <c r="GOU28" s="194"/>
      <c r="GOV28" s="194"/>
      <c r="GOW28" s="194"/>
      <c r="GOX28" s="194"/>
      <c r="GOY28" s="194"/>
      <c r="GOZ28" s="194"/>
      <c r="GPA28" s="194"/>
      <c r="GPB28" s="194"/>
      <c r="GPC28" s="194"/>
      <c r="GPD28" s="194"/>
      <c r="GPE28" s="194"/>
      <c r="GPF28" s="194"/>
      <c r="GPG28" s="194"/>
      <c r="GPH28" s="194"/>
      <c r="GPI28" s="194"/>
      <c r="GPJ28" s="194"/>
      <c r="GPK28" s="194"/>
      <c r="GPL28" s="194"/>
      <c r="GPM28" s="194"/>
      <c r="GPN28" s="194"/>
      <c r="GPO28" s="194"/>
      <c r="GPP28" s="194"/>
      <c r="GPQ28" s="194"/>
      <c r="GPR28" s="194"/>
      <c r="GPS28" s="194"/>
      <c r="GPT28" s="194"/>
      <c r="GPU28" s="194"/>
      <c r="GPV28" s="194"/>
      <c r="GPW28" s="194"/>
      <c r="GPX28" s="194"/>
      <c r="GPY28" s="194"/>
      <c r="GPZ28" s="194"/>
      <c r="GQA28" s="194"/>
      <c r="GQB28" s="194"/>
      <c r="GQC28" s="194"/>
      <c r="GQD28" s="194"/>
      <c r="GQE28" s="194"/>
      <c r="GQF28" s="194"/>
      <c r="GQG28" s="194"/>
      <c r="GQH28" s="194"/>
      <c r="GQI28" s="194"/>
      <c r="GQJ28" s="194"/>
      <c r="GQK28" s="194"/>
      <c r="GQL28" s="194"/>
      <c r="GQM28" s="194"/>
      <c r="GQN28" s="194"/>
      <c r="GQO28" s="194"/>
      <c r="GQP28" s="194"/>
      <c r="GQQ28" s="194"/>
      <c r="GQR28" s="194"/>
      <c r="GQS28" s="194"/>
      <c r="GQT28" s="194"/>
      <c r="GQU28" s="194"/>
      <c r="GQV28" s="194"/>
      <c r="GQW28" s="194"/>
      <c r="GQX28" s="194"/>
      <c r="GQY28" s="194"/>
      <c r="GQZ28" s="194"/>
      <c r="GRA28" s="194"/>
      <c r="GRB28" s="194"/>
      <c r="GRC28" s="194"/>
      <c r="GRD28" s="194"/>
      <c r="GRE28" s="194"/>
      <c r="GRF28" s="194"/>
      <c r="GRG28" s="194"/>
      <c r="GRH28" s="194"/>
      <c r="GRI28" s="194"/>
      <c r="GRJ28" s="194"/>
      <c r="GRK28" s="194"/>
      <c r="GRL28" s="194"/>
      <c r="GRM28" s="194"/>
      <c r="GRN28" s="194"/>
      <c r="GRO28" s="194"/>
      <c r="GRP28" s="194"/>
      <c r="GRQ28" s="194"/>
      <c r="GRR28" s="194"/>
      <c r="GRS28" s="194"/>
      <c r="GRT28" s="194"/>
      <c r="GRU28" s="194"/>
      <c r="GRV28" s="194"/>
      <c r="GRW28" s="194"/>
      <c r="GRX28" s="194"/>
      <c r="GRY28" s="194"/>
      <c r="GRZ28" s="194"/>
      <c r="GSA28" s="194"/>
      <c r="GSB28" s="194"/>
      <c r="GSC28" s="194"/>
      <c r="GSD28" s="194"/>
      <c r="GSE28" s="194"/>
      <c r="GSF28" s="194"/>
      <c r="GSG28" s="194"/>
      <c r="GSH28" s="194"/>
      <c r="GSI28" s="194"/>
      <c r="GSJ28" s="194"/>
      <c r="GSK28" s="194"/>
      <c r="GSL28" s="194"/>
      <c r="GSM28" s="194"/>
      <c r="GSN28" s="194"/>
      <c r="GSO28" s="194"/>
      <c r="GSP28" s="194"/>
      <c r="GSQ28" s="194"/>
      <c r="GSR28" s="194"/>
      <c r="GSS28" s="194"/>
      <c r="GST28" s="194"/>
      <c r="GSU28" s="194"/>
      <c r="GSV28" s="194"/>
      <c r="GSW28" s="194"/>
      <c r="GSX28" s="194"/>
      <c r="GSY28" s="194"/>
      <c r="GSZ28" s="194"/>
      <c r="GTA28" s="194"/>
      <c r="GTB28" s="194"/>
      <c r="GTC28" s="194"/>
      <c r="GTD28" s="194"/>
      <c r="GTE28" s="194"/>
      <c r="GTF28" s="194"/>
      <c r="GTG28" s="194"/>
      <c r="GTH28" s="194"/>
      <c r="GTI28" s="194"/>
      <c r="GTJ28" s="194"/>
      <c r="GTK28" s="194"/>
      <c r="GTL28" s="194"/>
      <c r="GTM28" s="194"/>
      <c r="GTN28" s="194"/>
      <c r="GTO28" s="194"/>
      <c r="GTP28" s="194"/>
      <c r="GTQ28" s="194"/>
      <c r="GTR28" s="194"/>
      <c r="GTS28" s="194"/>
      <c r="GTT28" s="194"/>
      <c r="GTU28" s="194"/>
      <c r="GTV28" s="194"/>
      <c r="GTW28" s="194"/>
      <c r="GTX28" s="194"/>
      <c r="GTY28" s="194"/>
      <c r="GTZ28" s="194"/>
      <c r="GUA28" s="194"/>
      <c r="GUB28" s="194"/>
      <c r="GUC28" s="194"/>
      <c r="GUD28" s="194"/>
      <c r="GUE28" s="194"/>
      <c r="GUF28" s="194"/>
      <c r="GUG28" s="194"/>
      <c r="GUH28" s="194"/>
      <c r="GUI28" s="194"/>
      <c r="GUJ28" s="194"/>
      <c r="GUK28" s="194"/>
      <c r="GUL28" s="194"/>
      <c r="GUM28" s="194"/>
      <c r="GUN28" s="194"/>
      <c r="GUO28" s="194"/>
      <c r="GUP28" s="194"/>
      <c r="GUQ28" s="194"/>
      <c r="GUR28" s="194"/>
      <c r="GUS28" s="194"/>
      <c r="GUT28" s="194"/>
      <c r="GUU28" s="194"/>
      <c r="GUV28" s="194"/>
      <c r="GUW28" s="194"/>
      <c r="GUX28" s="194"/>
      <c r="GUY28" s="194"/>
      <c r="GUZ28" s="194"/>
      <c r="GVA28" s="194"/>
      <c r="GVB28" s="194"/>
      <c r="GVC28" s="194"/>
      <c r="GVD28" s="194"/>
      <c r="GVE28" s="194"/>
      <c r="GVF28" s="194"/>
      <c r="GVG28" s="194"/>
      <c r="GVH28" s="194"/>
      <c r="GVI28" s="194"/>
      <c r="GVJ28" s="194"/>
      <c r="GVK28" s="194"/>
      <c r="GVL28" s="194"/>
      <c r="GVM28" s="194"/>
      <c r="GVN28" s="194"/>
      <c r="GVO28" s="194"/>
      <c r="GVP28" s="194"/>
      <c r="GVQ28" s="194"/>
      <c r="GVR28" s="194"/>
      <c r="GVS28" s="194"/>
      <c r="GVT28" s="194"/>
      <c r="GVU28" s="194"/>
      <c r="GVV28" s="194"/>
      <c r="GVW28" s="194"/>
      <c r="GVX28" s="194"/>
      <c r="GVY28" s="194"/>
      <c r="GVZ28" s="194"/>
      <c r="GWA28" s="194"/>
      <c r="GWB28" s="194"/>
      <c r="GWC28" s="194"/>
      <c r="GWD28" s="194"/>
      <c r="GWE28" s="194"/>
      <c r="GWF28" s="194"/>
      <c r="GWG28" s="194"/>
      <c r="GWH28" s="194"/>
      <c r="GWI28" s="194"/>
      <c r="GWJ28" s="194"/>
      <c r="GWK28" s="194"/>
      <c r="GWL28" s="194"/>
      <c r="GWM28" s="194"/>
      <c r="GWN28" s="194"/>
      <c r="GWO28" s="194"/>
      <c r="GWP28" s="194"/>
      <c r="GWQ28" s="194"/>
      <c r="GWR28" s="194"/>
      <c r="GWS28" s="194"/>
      <c r="GWT28" s="194"/>
      <c r="GWU28" s="194"/>
      <c r="GWV28" s="194"/>
      <c r="GWW28" s="194"/>
      <c r="GWX28" s="194"/>
      <c r="GWY28" s="194"/>
      <c r="GWZ28" s="194"/>
      <c r="GXA28" s="194"/>
      <c r="GXB28" s="194"/>
      <c r="GXC28" s="194"/>
      <c r="GXD28" s="194"/>
      <c r="GXE28" s="194"/>
      <c r="GXF28" s="194"/>
      <c r="GXG28" s="194"/>
      <c r="GXH28" s="194"/>
      <c r="GXI28" s="194"/>
      <c r="GXJ28" s="194"/>
      <c r="GXK28" s="194"/>
      <c r="GXL28" s="194"/>
      <c r="GXM28" s="194"/>
      <c r="GXN28" s="194"/>
      <c r="GXO28" s="194"/>
      <c r="GXP28" s="194"/>
      <c r="GXQ28" s="194"/>
      <c r="GXR28" s="194"/>
      <c r="GXS28" s="194"/>
      <c r="GXT28" s="194"/>
      <c r="GXU28" s="194"/>
      <c r="GXV28" s="194"/>
      <c r="GXW28" s="194"/>
      <c r="GXX28" s="194"/>
      <c r="GXY28" s="194"/>
      <c r="GXZ28" s="194"/>
      <c r="GYA28" s="194"/>
      <c r="GYB28" s="194"/>
      <c r="GYC28" s="194"/>
      <c r="GYD28" s="194"/>
      <c r="GYE28" s="194"/>
      <c r="GYF28" s="194"/>
      <c r="GYG28" s="194"/>
      <c r="GYH28" s="194"/>
      <c r="GYI28" s="194"/>
      <c r="GYJ28" s="194"/>
      <c r="GYK28" s="194"/>
      <c r="GYL28" s="194"/>
      <c r="GYM28" s="194"/>
      <c r="GYN28" s="194"/>
      <c r="GYO28" s="194"/>
      <c r="GYP28" s="194"/>
      <c r="GYQ28" s="194"/>
      <c r="GYR28" s="194"/>
      <c r="GYS28" s="194"/>
      <c r="GYT28" s="194"/>
      <c r="GYU28" s="194"/>
      <c r="GYV28" s="194"/>
      <c r="GYW28" s="194"/>
      <c r="GYX28" s="194"/>
      <c r="GYY28" s="194"/>
      <c r="GYZ28" s="194"/>
      <c r="GZA28" s="194"/>
      <c r="GZB28" s="194"/>
      <c r="GZC28" s="194"/>
      <c r="GZD28" s="194"/>
      <c r="GZE28" s="194"/>
      <c r="GZF28" s="194"/>
      <c r="GZG28" s="194"/>
      <c r="GZH28" s="194"/>
      <c r="GZI28" s="194"/>
      <c r="GZJ28" s="194"/>
      <c r="GZK28" s="194"/>
      <c r="GZL28" s="194"/>
      <c r="GZM28" s="194"/>
      <c r="GZN28" s="194"/>
      <c r="GZO28" s="194"/>
      <c r="GZP28" s="194"/>
      <c r="GZQ28" s="194"/>
      <c r="GZR28" s="194"/>
      <c r="GZS28" s="194"/>
      <c r="GZT28" s="194"/>
      <c r="GZU28" s="194"/>
      <c r="GZV28" s="194"/>
      <c r="GZW28" s="194"/>
      <c r="GZX28" s="194"/>
      <c r="GZY28" s="194"/>
      <c r="GZZ28" s="194"/>
      <c r="HAA28" s="194"/>
      <c r="HAB28" s="194"/>
      <c r="HAC28" s="194"/>
      <c r="HAD28" s="194"/>
      <c r="HAE28" s="194"/>
      <c r="HAF28" s="194"/>
      <c r="HAG28" s="194"/>
      <c r="HAH28" s="194"/>
      <c r="HAI28" s="194"/>
      <c r="HAJ28" s="194"/>
      <c r="HAK28" s="194"/>
      <c r="HAL28" s="194"/>
      <c r="HAM28" s="194"/>
      <c r="HAN28" s="194"/>
      <c r="HAO28" s="194"/>
      <c r="HAP28" s="194"/>
      <c r="HAQ28" s="194"/>
      <c r="HAR28" s="194"/>
      <c r="HAS28" s="194"/>
      <c r="HAT28" s="194"/>
      <c r="HAU28" s="194"/>
      <c r="HAV28" s="194"/>
      <c r="HAW28" s="194"/>
      <c r="HAX28" s="194"/>
      <c r="HAY28" s="194"/>
      <c r="HAZ28" s="194"/>
      <c r="HBA28" s="194"/>
      <c r="HBB28" s="194"/>
      <c r="HBC28" s="194"/>
      <c r="HBD28" s="194"/>
      <c r="HBE28" s="194"/>
      <c r="HBF28" s="194"/>
      <c r="HBG28" s="194"/>
      <c r="HBH28" s="194"/>
      <c r="HBI28" s="194"/>
      <c r="HBJ28" s="194"/>
      <c r="HBK28" s="194"/>
      <c r="HBL28" s="194"/>
      <c r="HBM28" s="194"/>
      <c r="HBN28" s="194"/>
      <c r="HBO28" s="194"/>
      <c r="HBP28" s="194"/>
      <c r="HBQ28" s="194"/>
      <c r="HBR28" s="194"/>
      <c r="HBS28" s="194"/>
      <c r="HBT28" s="194"/>
      <c r="HBU28" s="194"/>
      <c r="HBV28" s="194"/>
      <c r="HBW28" s="194"/>
      <c r="HBX28" s="194"/>
      <c r="HBY28" s="194"/>
      <c r="HBZ28" s="194"/>
      <c r="HCA28" s="194"/>
      <c r="HCB28" s="194"/>
      <c r="HCC28" s="194"/>
      <c r="HCD28" s="194"/>
      <c r="HCE28" s="194"/>
      <c r="HCF28" s="194"/>
      <c r="HCG28" s="194"/>
      <c r="HCH28" s="194"/>
      <c r="HCI28" s="194"/>
      <c r="HCJ28" s="194"/>
      <c r="HCK28" s="194"/>
      <c r="HCL28" s="194"/>
      <c r="HCM28" s="194"/>
      <c r="HCN28" s="194"/>
      <c r="HCO28" s="194"/>
      <c r="HCP28" s="194"/>
      <c r="HCQ28" s="194"/>
      <c r="HCR28" s="194"/>
      <c r="HCS28" s="194"/>
      <c r="HCT28" s="194"/>
      <c r="HCU28" s="194"/>
      <c r="HCV28" s="194"/>
      <c r="HCW28" s="194"/>
      <c r="HCX28" s="194"/>
      <c r="HCY28" s="194"/>
      <c r="HCZ28" s="194"/>
      <c r="HDA28" s="194"/>
      <c r="HDB28" s="194"/>
      <c r="HDC28" s="194"/>
      <c r="HDD28" s="194"/>
      <c r="HDE28" s="194"/>
      <c r="HDF28" s="194"/>
      <c r="HDG28" s="194"/>
      <c r="HDH28" s="194"/>
      <c r="HDI28" s="194"/>
      <c r="HDJ28" s="194"/>
      <c r="HDK28" s="194"/>
      <c r="HDL28" s="194"/>
      <c r="HDM28" s="194"/>
      <c r="HDN28" s="194"/>
      <c r="HDO28" s="194"/>
      <c r="HDP28" s="194"/>
      <c r="HDQ28" s="194"/>
      <c r="HDR28" s="194"/>
      <c r="HDS28" s="194"/>
      <c r="HDT28" s="194"/>
      <c r="HDU28" s="194"/>
      <c r="HDV28" s="194"/>
      <c r="HDW28" s="194"/>
      <c r="HDX28" s="194"/>
      <c r="HDY28" s="194"/>
      <c r="HDZ28" s="194"/>
      <c r="HEA28" s="194"/>
      <c r="HEB28" s="194"/>
      <c r="HEC28" s="194"/>
      <c r="HED28" s="194"/>
      <c r="HEE28" s="194"/>
      <c r="HEF28" s="194"/>
      <c r="HEG28" s="194"/>
      <c r="HEH28" s="194"/>
      <c r="HEI28" s="194"/>
      <c r="HEJ28" s="194"/>
      <c r="HEK28" s="194"/>
      <c r="HEL28" s="194"/>
      <c r="HEM28" s="194"/>
      <c r="HEN28" s="194"/>
      <c r="HEO28" s="194"/>
      <c r="HEP28" s="194"/>
      <c r="HEQ28" s="194"/>
      <c r="HER28" s="194"/>
      <c r="HES28" s="194"/>
      <c r="HET28" s="194"/>
      <c r="HEU28" s="194"/>
      <c r="HEV28" s="194"/>
      <c r="HEW28" s="194"/>
      <c r="HEX28" s="194"/>
      <c r="HEY28" s="194"/>
      <c r="HEZ28" s="194"/>
      <c r="HFA28" s="194"/>
      <c r="HFB28" s="194"/>
      <c r="HFC28" s="194"/>
      <c r="HFD28" s="194"/>
      <c r="HFE28" s="194"/>
      <c r="HFF28" s="194"/>
      <c r="HFG28" s="194"/>
      <c r="HFH28" s="194"/>
      <c r="HFI28" s="194"/>
      <c r="HFJ28" s="194"/>
      <c r="HFK28" s="194"/>
      <c r="HFL28" s="194"/>
      <c r="HFM28" s="194"/>
      <c r="HFN28" s="194"/>
      <c r="HFO28" s="194"/>
      <c r="HFP28" s="194"/>
      <c r="HFQ28" s="194"/>
      <c r="HFR28" s="194"/>
      <c r="HFS28" s="194"/>
      <c r="HFT28" s="194"/>
      <c r="HFU28" s="194"/>
      <c r="HFV28" s="194"/>
      <c r="HFW28" s="194"/>
      <c r="HFX28" s="194"/>
      <c r="HFY28" s="194"/>
      <c r="HFZ28" s="194"/>
      <c r="HGA28" s="194"/>
      <c r="HGB28" s="194"/>
      <c r="HGC28" s="194"/>
      <c r="HGD28" s="194"/>
      <c r="HGE28" s="194"/>
      <c r="HGF28" s="194"/>
      <c r="HGG28" s="194"/>
      <c r="HGH28" s="194"/>
      <c r="HGI28" s="194"/>
      <c r="HGJ28" s="194"/>
      <c r="HGK28" s="194"/>
      <c r="HGL28" s="194"/>
      <c r="HGM28" s="194"/>
      <c r="HGN28" s="194"/>
      <c r="HGO28" s="194"/>
      <c r="HGP28" s="194"/>
      <c r="HGQ28" s="194"/>
      <c r="HGR28" s="194"/>
      <c r="HGS28" s="194"/>
      <c r="HGT28" s="194"/>
      <c r="HGU28" s="194"/>
      <c r="HGV28" s="194"/>
      <c r="HGW28" s="194"/>
      <c r="HGX28" s="194"/>
      <c r="HGY28" s="194"/>
      <c r="HGZ28" s="194"/>
      <c r="HHA28" s="194"/>
      <c r="HHB28" s="194"/>
      <c r="HHC28" s="194"/>
      <c r="HHD28" s="194"/>
      <c r="HHE28" s="194"/>
      <c r="HHF28" s="194"/>
      <c r="HHG28" s="194"/>
      <c r="HHH28" s="194"/>
      <c r="HHI28" s="194"/>
      <c r="HHJ28" s="194"/>
      <c r="HHK28" s="194"/>
      <c r="HHL28" s="194"/>
      <c r="HHM28" s="194"/>
      <c r="HHN28" s="194"/>
      <c r="HHO28" s="194"/>
      <c r="HHP28" s="194"/>
      <c r="HHQ28" s="194"/>
      <c r="HHR28" s="194"/>
      <c r="HHS28" s="194"/>
      <c r="HHT28" s="194"/>
      <c r="HHU28" s="194"/>
      <c r="HHV28" s="194"/>
      <c r="HHW28" s="194"/>
      <c r="HHX28" s="194"/>
      <c r="HHY28" s="194"/>
      <c r="HHZ28" s="194"/>
      <c r="HIA28" s="194"/>
      <c r="HIB28" s="194"/>
      <c r="HIC28" s="194"/>
      <c r="HID28" s="194"/>
      <c r="HIE28" s="194"/>
      <c r="HIF28" s="194"/>
      <c r="HIG28" s="194"/>
      <c r="HIH28" s="194"/>
      <c r="HII28" s="194"/>
      <c r="HIJ28" s="194"/>
      <c r="HIK28" s="194"/>
      <c r="HIL28" s="194"/>
      <c r="HIM28" s="194"/>
      <c r="HIN28" s="194"/>
      <c r="HIO28" s="194"/>
      <c r="HIP28" s="194"/>
      <c r="HIQ28" s="194"/>
      <c r="HIR28" s="194"/>
      <c r="HIS28" s="194"/>
      <c r="HIT28" s="194"/>
      <c r="HIU28" s="194"/>
      <c r="HIV28" s="194"/>
      <c r="HIW28" s="194"/>
      <c r="HIX28" s="194"/>
      <c r="HIY28" s="194"/>
      <c r="HIZ28" s="194"/>
      <c r="HJA28" s="194"/>
      <c r="HJB28" s="194"/>
      <c r="HJC28" s="194"/>
      <c r="HJD28" s="194"/>
      <c r="HJE28" s="194"/>
      <c r="HJF28" s="194"/>
      <c r="HJG28" s="194"/>
      <c r="HJH28" s="194"/>
      <c r="HJI28" s="194"/>
      <c r="HJJ28" s="194"/>
      <c r="HJK28" s="194"/>
      <c r="HJL28" s="194"/>
      <c r="HJM28" s="194"/>
      <c r="HJN28" s="194"/>
      <c r="HJO28" s="194"/>
      <c r="HJP28" s="194"/>
      <c r="HJQ28" s="194"/>
      <c r="HJR28" s="194"/>
      <c r="HJS28" s="194"/>
      <c r="HJT28" s="194"/>
      <c r="HJU28" s="194"/>
      <c r="HJV28" s="194"/>
      <c r="HJW28" s="194"/>
      <c r="HJX28" s="194"/>
      <c r="HJY28" s="194"/>
      <c r="HJZ28" s="194"/>
      <c r="HKA28" s="194"/>
      <c r="HKB28" s="194"/>
      <c r="HKC28" s="194"/>
      <c r="HKD28" s="194"/>
      <c r="HKE28" s="194"/>
      <c r="HKF28" s="194"/>
      <c r="HKG28" s="194"/>
      <c r="HKH28" s="194"/>
      <c r="HKI28" s="194"/>
      <c r="HKJ28" s="194"/>
      <c r="HKK28" s="194"/>
      <c r="HKL28" s="194"/>
      <c r="HKM28" s="194"/>
      <c r="HKN28" s="194"/>
      <c r="HKO28" s="194"/>
      <c r="HKP28" s="194"/>
      <c r="HKQ28" s="194"/>
      <c r="HKR28" s="194"/>
      <c r="HKS28" s="194"/>
      <c r="HKT28" s="194"/>
      <c r="HKU28" s="194"/>
      <c r="HKV28" s="194"/>
      <c r="HKW28" s="194"/>
      <c r="HKX28" s="194"/>
      <c r="HKY28" s="194"/>
      <c r="HKZ28" s="194"/>
      <c r="HLA28" s="194"/>
      <c r="HLB28" s="194"/>
      <c r="HLC28" s="194"/>
      <c r="HLD28" s="194"/>
      <c r="HLE28" s="194"/>
      <c r="HLF28" s="194"/>
      <c r="HLG28" s="194"/>
      <c r="HLH28" s="194"/>
      <c r="HLI28" s="194"/>
      <c r="HLJ28" s="194"/>
      <c r="HLK28" s="194"/>
      <c r="HLL28" s="194"/>
      <c r="HLM28" s="194"/>
      <c r="HLN28" s="194"/>
      <c r="HLO28" s="194"/>
      <c r="HLP28" s="194"/>
      <c r="HLQ28" s="194"/>
      <c r="HLR28" s="194"/>
      <c r="HLS28" s="194"/>
      <c r="HLT28" s="194"/>
      <c r="HLU28" s="194"/>
      <c r="HLV28" s="194"/>
      <c r="HLW28" s="194"/>
      <c r="HLX28" s="194"/>
      <c r="HLY28" s="194"/>
      <c r="HLZ28" s="194"/>
      <c r="HMA28" s="194"/>
      <c r="HMB28" s="194"/>
      <c r="HMC28" s="194"/>
      <c r="HMD28" s="194"/>
      <c r="HME28" s="194"/>
      <c r="HMF28" s="194"/>
      <c r="HMG28" s="194"/>
      <c r="HMH28" s="194"/>
      <c r="HMI28" s="194"/>
      <c r="HMJ28" s="194"/>
      <c r="HMK28" s="194"/>
      <c r="HML28" s="194"/>
      <c r="HMM28" s="194"/>
      <c r="HMN28" s="194"/>
      <c r="HMO28" s="194"/>
      <c r="HMP28" s="194"/>
      <c r="HMQ28" s="194"/>
      <c r="HMR28" s="194"/>
      <c r="HMS28" s="194"/>
      <c r="HMT28" s="194"/>
      <c r="HMU28" s="194"/>
      <c r="HMV28" s="194"/>
      <c r="HMW28" s="194"/>
      <c r="HMX28" s="194"/>
      <c r="HMY28" s="194"/>
      <c r="HMZ28" s="194"/>
      <c r="HNA28" s="194"/>
      <c r="HNB28" s="194"/>
      <c r="HNC28" s="194"/>
      <c r="HND28" s="194"/>
      <c r="HNE28" s="194"/>
      <c r="HNF28" s="194"/>
      <c r="HNG28" s="194"/>
      <c r="HNH28" s="194"/>
      <c r="HNI28" s="194"/>
      <c r="HNJ28" s="194"/>
      <c r="HNK28" s="194"/>
      <c r="HNL28" s="194"/>
      <c r="HNM28" s="194"/>
      <c r="HNN28" s="194"/>
      <c r="HNO28" s="194"/>
      <c r="HNP28" s="194"/>
      <c r="HNQ28" s="194"/>
      <c r="HNR28" s="194"/>
      <c r="HNS28" s="194"/>
      <c r="HNT28" s="194"/>
      <c r="HNU28" s="194"/>
      <c r="HNV28" s="194"/>
      <c r="HNW28" s="194"/>
      <c r="HNX28" s="194"/>
      <c r="HNY28" s="194"/>
      <c r="HNZ28" s="194"/>
      <c r="HOA28" s="194"/>
      <c r="HOB28" s="194"/>
      <c r="HOC28" s="194"/>
      <c r="HOD28" s="194"/>
      <c r="HOE28" s="194"/>
      <c r="HOF28" s="194"/>
      <c r="HOG28" s="194"/>
      <c r="HOH28" s="194"/>
      <c r="HOI28" s="194"/>
      <c r="HOJ28" s="194"/>
      <c r="HOK28" s="194"/>
      <c r="HOL28" s="194"/>
      <c r="HOM28" s="194"/>
      <c r="HON28" s="194"/>
      <c r="HOO28" s="194"/>
      <c r="HOP28" s="194"/>
      <c r="HOQ28" s="194"/>
      <c r="HOR28" s="194"/>
      <c r="HOS28" s="194"/>
      <c r="HOT28" s="194"/>
      <c r="HOU28" s="194"/>
      <c r="HOV28" s="194"/>
      <c r="HOW28" s="194"/>
      <c r="HOX28" s="194"/>
      <c r="HOY28" s="194"/>
      <c r="HOZ28" s="194"/>
      <c r="HPA28" s="194"/>
      <c r="HPB28" s="194"/>
      <c r="HPC28" s="194"/>
      <c r="HPD28" s="194"/>
      <c r="HPE28" s="194"/>
      <c r="HPF28" s="194"/>
      <c r="HPG28" s="194"/>
      <c r="HPH28" s="194"/>
      <c r="HPI28" s="194"/>
      <c r="HPJ28" s="194"/>
      <c r="HPK28" s="194"/>
      <c r="HPL28" s="194"/>
      <c r="HPM28" s="194"/>
      <c r="HPN28" s="194"/>
      <c r="HPO28" s="194"/>
      <c r="HPP28" s="194"/>
      <c r="HPQ28" s="194"/>
      <c r="HPR28" s="194"/>
      <c r="HPS28" s="194"/>
      <c r="HPT28" s="194"/>
      <c r="HPU28" s="194"/>
      <c r="HPV28" s="194"/>
      <c r="HPW28" s="194"/>
      <c r="HPX28" s="194"/>
      <c r="HPY28" s="194"/>
      <c r="HPZ28" s="194"/>
      <c r="HQA28" s="194"/>
      <c r="HQB28" s="194"/>
      <c r="HQC28" s="194"/>
      <c r="HQD28" s="194"/>
      <c r="HQE28" s="194"/>
      <c r="HQF28" s="194"/>
      <c r="HQG28" s="194"/>
      <c r="HQH28" s="194"/>
      <c r="HQI28" s="194"/>
      <c r="HQJ28" s="194"/>
      <c r="HQK28" s="194"/>
      <c r="HQL28" s="194"/>
      <c r="HQM28" s="194"/>
      <c r="HQN28" s="194"/>
      <c r="HQO28" s="194"/>
      <c r="HQP28" s="194"/>
      <c r="HQQ28" s="194"/>
      <c r="HQR28" s="194"/>
      <c r="HQS28" s="194"/>
      <c r="HQT28" s="194"/>
      <c r="HQU28" s="194"/>
      <c r="HQV28" s="194"/>
      <c r="HQW28" s="194"/>
      <c r="HQX28" s="194"/>
      <c r="HQY28" s="194"/>
      <c r="HQZ28" s="194"/>
      <c r="HRA28" s="194"/>
      <c r="HRB28" s="194"/>
      <c r="HRC28" s="194"/>
      <c r="HRD28" s="194"/>
      <c r="HRE28" s="194"/>
      <c r="HRF28" s="194"/>
      <c r="HRG28" s="194"/>
      <c r="HRH28" s="194"/>
      <c r="HRI28" s="194"/>
      <c r="HRJ28" s="194"/>
      <c r="HRK28" s="194"/>
      <c r="HRL28" s="194"/>
      <c r="HRM28" s="194"/>
      <c r="HRN28" s="194"/>
      <c r="HRO28" s="194"/>
      <c r="HRP28" s="194"/>
      <c r="HRQ28" s="194"/>
      <c r="HRR28" s="194"/>
      <c r="HRS28" s="194"/>
      <c r="HRT28" s="194"/>
      <c r="HRU28" s="194"/>
      <c r="HRV28" s="194"/>
      <c r="HRW28" s="194"/>
      <c r="HRX28" s="194"/>
      <c r="HRY28" s="194"/>
      <c r="HRZ28" s="194"/>
      <c r="HSA28" s="194"/>
      <c r="HSB28" s="194"/>
      <c r="HSC28" s="194"/>
      <c r="HSD28" s="194"/>
      <c r="HSE28" s="194"/>
      <c r="HSF28" s="194"/>
      <c r="HSG28" s="194"/>
      <c r="HSH28" s="194"/>
      <c r="HSI28" s="194"/>
      <c r="HSJ28" s="194"/>
      <c r="HSK28" s="194"/>
      <c r="HSL28" s="194"/>
      <c r="HSM28" s="194"/>
      <c r="HSN28" s="194"/>
      <c r="HSO28" s="194"/>
      <c r="HSP28" s="194"/>
      <c r="HSQ28" s="194"/>
      <c r="HSR28" s="194"/>
      <c r="HSS28" s="194"/>
      <c r="HST28" s="194"/>
      <c r="HSU28" s="194"/>
      <c r="HSV28" s="194"/>
      <c r="HSW28" s="194"/>
      <c r="HSX28" s="194"/>
      <c r="HSY28" s="194"/>
      <c r="HSZ28" s="194"/>
      <c r="HTA28" s="194"/>
      <c r="HTB28" s="194"/>
      <c r="HTC28" s="194"/>
      <c r="HTD28" s="194"/>
      <c r="HTE28" s="194"/>
      <c r="HTF28" s="194"/>
      <c r="HTG28" s="194"/>
      <c r="HTH28" s="194"/>
      <c r="HTI28" s="194"/>
      <c r="HTJ28" s="194"/>
      <c r="HTK28" s="194"/>
      <c r="HTL28" s="194"/>
      <c r="HTM28" s="194"/>
      <c r="HTN28" s="194"/>
      <c r="HTO28" s="194"/>
      <c r="HTP28" s="194"/>
      <c r="HTQ28" s="194"/>
      <c r="HTR28" s="194"/>
      <c r="HTS28" s="194"/>
      <c r="HTT28" s="194"/>
      <c r="HTU28" s="194"/>
      <c r="HTV28" s="194"/>
      <c r="HTW28" s="194"/>
      <c r="HTX28" s="194"/>
      <c r="HTY28" s="194"/>
      <c r="HTZ28" s="194"/>
      <c r="HUA28" s="194"/>
      <c r="HUB28" s="194"/>
      <c r="HUC28" s="194"/>
      <c r="HUD28" s="194"/>
      <c r="HUE28" s="194"/>
      <c r="HUF28" s="194"/>
      <c r="HUG28" s="194"/>
      <c r="HUH28" s="194"/>
      <c r="HUI28" s="194"/>
      <c r="HUJ28" s="194"/>
      <c r="HUK28" s="194"/>
      <c r="HUL28" s="194"/>
      <c r="HUM28" s="194"/>
      <c r="HUN28" s="194"/>
      <c r="HUO28" s="194"/>
      <c r="HUP28" s="194"/>
      <c r="HUQ28" s="194"/>
      <c r="HUR28" s="194"/>
      <c r="HUS28" s="194"/>
      <c r="HUT28" s="194"/>
      <c r="HUU28" s="194"/>
      <c r="HUV28" s="194"/>
      <c r="HUW28" s="194"/>
      <c r="HUX28" s="194"/>
      <c r="HUY28" s="194"/>
      <c r="HUZ28" s="194"/>
      <c r="HVA28" s="194"/>
      <c r="HVB28" s="194"/>
      <c r="HVC28" s="194"/>
      <c r="HVD28" s="194"/>
      <c r="HVE28" s="194"/>
      <c r="HVF28" s="194"/>
      <c r="HVG28" s="194"/>
      <c r="HVH28" s="194"/>
      <c r="HVI28" s="194"/>
      <c r="HVJ28" s="194"/>
      <c r="HVK28" s="194"/>
      <c r="HVL28" s="194"/>
      <c r="HVM28" s="194"/>
      <c r="HVN28" s="194"/>
      <c r="HVO28" s="194"/>
      <c r="HVP28" s="194"/>
      <c r="HVQ28" s="194"/>
      <c r="HVR28" s="194"/>
      <c r="HVS28" s="194"/>
      <c r="HVT28" s="194"/>
      <c r="HVU28" s="194"/>
      <c r="HVV28" s="194"/>
      <c r="HVW28" s="194"/>
      <c r="HVX28" s="194"/>
      <c r="HVY28" s="194"/>
      <c r="HVZ28" s="194"/>
      <c r="HWA28" s="194"/>
      <c r="HWB28" s="194"/>
      <c r="HWC28" s="194"/>
      <c r="HWD28" s="194"/>
      <c r="HWE28" s="194"/>
      <c r="HWF28" s="194"/>
      <c r="HWG28" s="194"/>
      <c r="HWH28" s="194"/>
      <c r="HWI28" s="194"/>
      <c r="HWJ28" s="194"/>
      <c r="HWK28" s="194"/>
      <c r="HWL28" s="194"/>
      <c r="HWM28" s="194"/>
      <c r="HWN28" s="194"/>
      <c r="HWO28" s="194"/>
      <c r="HWP28" s="194"/>
      <c r="HWQ28" s="194"/>
      <c r="HWR28" s="194"/>
      <c r="HWS28" s="194"/>
      <c r="HWT28" s="194"/>
      <c r="HWU28" s="194"/>
      <c r="HWV28" s="194"/>
      <c r="HWW28" s="194"/>
      <c r="HWX28" s="194"/>
      <c r="HWY28" s="194"/>
      <c r="HWZ28" s="194"/>
      <c r="HXA28" s="194"/>
      <c r="HXB28" s="194"/>
      <c r="HXC28" s="194"/>
      <c r="HXD28" s="194"/>
      <c r="HXE28" s="194"/>
      <c r="HXF28" s="194"/>
      <c r="HXG28" s="194"/>
      <c r="HXH28" s="194"/>
      <c r="HXI28" s="194"/>
      <c r="HXJ28" s="194"/>
      <c r="HXK28" s="194"/>
      <c r="HXL28" s="194"/>
      <c r="HXM28" s="194"/>
      <c r="HXN28" s="194"/>
      <c r="HXO28" s="194"/>
      <c r="HXP28" s="194"/>
      <c r="HXQ28" s="194"/>
      <c r="HXR28" s="194"/>
      <c r="HXS28" s="194"/>
      <c r="HXT28" s="194"/>
      <c r="HXU28" s="194"/>
      <c r="HXV28" s="194"/>
      <c r="HXW28" s="194"/>
      <c r="HXX28" s="194"/>
      <c r="HXY28" s="194"/>
      <c r="HXZ28" s="194"/>
      <c r="HYA28" s="194"/>
      <c r="HYB28" s="194"/>
      <c r="HYC28" s="194"/>
      <c r="HYD28" s="194"/>
      <c r="HYE28" s="194"/>
      <c r="HYF28" s="194"/>
      <c r="HYG28" s="194"/>
      <c r="HYH28" s="194"/>
      <c r="HYI28" s="194"/>
      <c r="HYJ28" s="194"/>
      <c r="HYK28" s="194"/>
      <c r="HYL28" s="194"/>
      <c r="HYM28" s="194"/>
      <c r="HYN28" s="194"/>
      <c r="HYO28" s="194"/>
      <c r="HYP28" s="194"/>
      <c r="HYQ28" s="194"/>
      <c r="HYR28" s="194"/>
      <c r="HYS28" s="194"/>
      <c r="HYT28" s="194"/>
      <c r="HYU28" s="194"/>
      <c r="HYV28" s="194"/>
      <c r="HYW28" s="194"/>
      <c r="HYX28" s="194"/>
      <c r="HYY28" s="194"/>
      <c r="HYZ28" s="194"/>
      <c r="HZA28" s="194"/>
      <c r="HZB28" s="194"/>
      <c r="HZC28" s="194"/>
      <c r="HZD28" s="194"/>
      <c r="HZE28" s="194"/>
      <c r="HZF28" s="194"/>
      <c r="HZG28" s="194"/>
      <c r="HZH28" s="194"/>
      <c r="HZI28" s="194"/>
      <c r="HZJ28" s="194"/>
      <c r="HZK28" s="194"/>
      <c r="HZL28" s="194"/>
      <c r="HZM28" s="194"/>
      <c r="HZN28" s="194"/>
      <c r="HZO28" s="194"/>
      <c r="HZP28" s="194"/>
      <c r="HZQ28" s="194"/>
      <c r="HZR28" s="194"/>
      <c r="HZS28" s="194"/>
      <c r="HZT28" s="194"/>
      <c r="HZU28" s="194"/>
      <c r="HZV28" s="194"/>
      <c r="HZW28" s="194"/>
      <c r="HZX28" s="194"/>
      <c r="HZY28" s="194"/>
      <c r="HZZ28" s="194"/>
      <c r="IAA28" s="194"/>
      <c r="IAB28" s="194"/>
      <c r="IAC28" s="194"/>
      <c r="IAD28" s="194"/>
      <c r="IAE28" s="194"/>
      <c r="IAF28" s="194"/>
      <c r="IAG28" s="194"/>
      <c r="IAH28" s="194"/>
      <c r="IAI28" s="194"/>
      <c r="IAJ28" s="194"/>
      <c r="IAK28" s="194"/>
      <c r="IAL28" s="194"/>
      <c r="IAM28" s="194"/>
      <c r="IAN28" s="194"/>
      <c r="IAO28" s="194"/>
      <c r="IAP28" s="194"/>
      <c r="IAQ28" s="194"/>
      <c r="IAR28" s="194"/>
      <c r="IAS28" s="194"/>
      <c r="IAT28" s="194"/>
      <c r="IAU28" s="194"/>
      <c r="IAV28" s="194"/>
      <c r="IAW28" s="194"/>
      <c r="IAX28" s="194"/>
      <c r="IAY28" s="194"/>
      <c r="IAZ28" s="194"/>
      <c r="IBA28" s="194"/>
      <c r="IBB28" s="194"/>
      <c r="IBC28" s="194"/>
      <c r="IBD28" s="194"/>
      <c r="IBE28" s="194"/>
      <c r="IBF28" s="194"/>
      <c r="IBG28" s="194"/>
      <c r="IBH28" s="194"/>
      <c r="IBI28" s="194"/>
      <c r="IBJ28" s="194"/>
      <c r="IBK28" s="194"/>
      <c r="IBL28" s="194"/>
      <c r="IBM28" s="194"/>
      <c r="IBN28" s="194"/>
      <c r="IBO28" s="194"/>
      <c r="IBP28" s="194"/>
      <c r="IBQ28" s="194"/>
      <c r="IBR28" s="194"/>
      <c r="IBS28" s="194"/>
      <c r="IBT28" s="194"/>
      <c r="IBU28" s="194"/>
      <c r="IBV28" s="194"/>
      <c r="IBW28" s="194"/>
      <c r="IBX28" s="194"/>
      <c r="IBY28" s="194"/>
      <c r="IBZ28" s="194"/>
      <c r="ICA28" s="194"/>
      <c r="ICB28" s="194"/>
      <c r="ICC28" s="194"/>
      <c r="ICD28" s="194"/>
      <c r="ICE28" s="194"/>
      <c r="ICF28" s="194"/>
      <c r="ICG28" s="194"/>
      <c r="ICH28" s="194"/>
      <c r="ICI28" s="194"/>
      <c r="ICJ28" s="194"/>
      <c r="ICK28" s="194"/>
      <c r="ICL28" s="194"/>
      <c r="ICM28" s="194"/>
      <c r="ICN28" s="194"/>
      <c r="ICO28" s="194"/>
      <c r="ICP28" s="194"/>
      <c r="ICQ28" s="194"/>
      <c r="ICR28" s="194"/>
      <c r="ICS28" s="194"/>
      <c r="ICT28" s="194"/>
      <c r="ICU28" s="194"/>
      <c r="ICV28" s="194"/>
      <c r="ICW28" s="194"/>
      <c r="ICX28" s="194"/>
      <c r="ICY28" s="194"/>
      <c r="ICZ28" s="194"/>
      <c r="IDA28" s="194"/>
      <c r="IDB28" s="194"/>
      <c r="IDC28" s="194"/>
      <c r="IDD28" s="194"/>
      <c r="IDE28" s="194"/>
      <c r="IDF28" s="194"/>
      <c r="IDG28" s="194"/>
      <c r="IDH28" s="194"/>
      <c r="IDI28" s="194"/>
      <c r="IDJ28" s="194"/>
      <c r="IDK28" s="194"/>
      <c r="IDL28" s="194"/>
      <c r="IDM28" s="194"/>
      <c r="IDN28" s="194"/>
      <c r="IDO28" s="194"/>
      <c r="IDP28" s="194"/>
      <c r="IDQ28" s="194"/>
      <c r="IDR28" s="194"/>
      <c r="IDS28" s="194"/>
      <c r="IDT28" s="194"/>
      <c r="IDU28" s="194"/>
      <c r="IDV28" s="194"/>
      <c r="IDW28" s="194"/>
      <c r="IDX28" s="194"/>
      <c r="IDY28" s="194"/>
      <c r="IDZ28" s="194"/>
      <c r="IEA28" s="194"/>
      <c r="IEB28" s="194"/>
      <c r="IEC28" s="194"/>
      <c r="IED28" s="194"/>
      <c r="IEE28" s="194"/>
      <c r="IEF28" s="194"/>
      <c r="IEG28" s="194"/>
      <c r="IEH28" s="194"/>
      <c r="IEI28" s="194"/>
      <c r="IEJ28" s="194"/>
      <c r="IEK28" s="194"/>
      <c r="IEL28" s="194"/>
      <c r="IEM28" s="194"/>
      <c r="IEN28" s="194"/>
      <c r="IEO28" s="194"/>
      <c r="IEP28" s="194"/>
      <c r="IEQ28" s="194"/>
      <c r="IER28" s="194"/>
      <c r="IES28" s="194"/>
      <c r="IET28" s="194"/>
      <c r="IEU28" s="194"/>
      <c r="IEV28" s="194"/>
      <c r="IEW28" s="194"/>
      <c r="IEX28" s="194"/>
      <c r="IEY28" s="194"/>
      <c r="IEZ28" s="194"/>
      <c r="IFA28" s="194"/>
      <c r="IFB28" s="194"/>
      <c r="IFC28" s="194"/>
      <c r="IFD28" s="194"/>
      <c r="IFE28" s="194"/>
      <c r="IFF28" s="194"/>
      <c r="IFG28" s="194"/>
      <c r="IFH28" s="194"/>
      <c r="IFI28" s="194"/>
      <c r="IFJ28" s="194"/>
      <c r="IFK28" s="194"/>
      <c r="IFL28" s="194"/>
      <c r="IFM28" s="194"/>
      <c r="IFN28" s="194"/>
      <c r="IFO28" s="194"/>
      <c r="IFP28" s="194"/>
      <c r="IFQ28" s="194"/>
      <c r="IFR28" s="194"/>
      <c r="IFS28" s="194"/>
      <c r="IFT28" s="194"/>
      <c r="IFU28" s="194"/>
      <c r="IFV28" s="194"/>
      <c r="IFW28" s="194"/>
      <c r="IFX28" s="194"/>
      <c r="IFY28" s="194"/>
      <c r="IFZ28" s="194"/>
      <c r="IGA28" s="194"/>
      <c r="IGB28" s="194"/>
      <c r="IGC28" s="194"/>
      <c r="IGD28" s="194"/>
      <c r="IGE28" s="194"/>
      <c r="IGF28" s="194"/>
      <c r="IGG28" s="194"/>
      <c r="IGH28" s="194"/>
      <c r="IGI28" s="194"/>
      <c r="IGJ28" s="194"/>
      <c r="IGK28" s="194"/>
      <c r="IGL28" s="194"/>
      <c r="IGM28" s="194"/>
      <c r="IGN28" s="194"/>
      <c r="IGO28" s="194"/>
      <c r="IGP28" s="194"/>
      <c r="IGQ28" s="194"/>
      <c r="IGR28" s="194"/>
      <c r="IGS28" s="194"/>
      <c r="IGT28" s="194"/>
      <c r="IGU28" s="194"/>
      <c r="IGV28" s="194"/>
      <c r="IGW28" s="194"/>
      <c r="IGX28" s="194"/>
      <c r="IGY28" s="194"/>
      <c r="IGZ28" s="194"/>
      <c r="IHA28" s="194"/>
      <c r="IHB28" s="194"/>
      <c r="IHC28" s="194"/>
      <c r="IHD28" s="194"/>
      <c r="IHE28" s="194"/>
      <c r="IHF28" s="194"/>
      <c r="IHG28" s="194"/>
      <c r="IHH28" s="194"/>
      <c r="IHI28" s="194"/>
      <c r="IHJ28" s="194"/>
      <c r="IHK28" s="194"/>
      <c r="IHL28" s="194"/>
      <c r="IHM28" s="194"/>
      <c r="IHN28" s="194"/>
      <c r="IHO28" s="194"/>
      <c r="IHP28" s="194"/>
      <c r="IHQ28" s="194"/>
      <c r="IHR28" s="194"/>
      <c r="IHS28" s="194"/>
      <c r="IHT28" s="194"/>
      <c r="IHU28" s="194"/>
      <c r="IHV28" s="194"/>
      <c r="IHW28" s="194"/>
      <c r="IHX28" s="194"/>
      <c r="IHY28" s="194"/>
      <c r="IHZ28" s="194"/>
      <c r="IIA28" s="194"/>
      <c r="IIB28" s="194"/>
      <c r="IIC28" s="194"/>
      <c r="IID28" s="194"/>
      <c r="IIE28" s="194"/>
      <c r="IIF28" s="194"/>
      <c r="IIG28" s="194"/>
      <c r="IIH28" s="194"/>
      <c r="III28" s="194"/>
      <c r="IIJ28" s="194"/>
      <c r="IIK28" s="194"/>
      <c r="IIL28" s="194"/>
      <c r="IIM28" s="194"/>
      <c r="IIN28" s="194"/>
      <c r="IIO28" s="194"/>
      <c r="IIP28" s="194"/>
      <c r="IIQ28" s="194"/>
      <c r="IIR28" s="194"/>
      <c r="IIS28" s="194"/>
      <c r="IIT28" s="194"/>
      <c r="IIU28" s="194"/>
      <c r="IIV28" s="194"/>
      <c r="IIW28" s="194"/>
      <c r="IIX28" s="194"/>
      <c r="IIY28" s="194"/>
      <c r="IIZ28" s="194"/>
      <c r="IJA28" s="194"/>
      <c r="IJB28" s="194"/>
      <c r="IJC28" s="194"/>
      <c r="IJD28" s="194"/>
      <c r="IJE28" s="194"/>
      <c r="IJF28" s="194"/>
      <c r="IJG28" s="194"/>
      <c r="IJH28" s="194"/>
      <c r="IJI28" s="194"/>
      <c r="IJJ28" s="194"/>
      <c r="IJK28" s="194"/>
      <c r="IJL28" s="194"/>
      <c r="IJM28" s="194"/>
      <c r="IJN28" s="194"/>
      <c r="IJO28" s="194"/>
      <c r="IJP28" s="194"/>
      <c r="IJQ28" s="194"/>
      <c r="IJR28" s="194"/>
      <c r="IJS28" s="194"/>
      <c r="IJT28" s="194"/>
      <c r="IJU28" s="194"/>
      <c r="IJV28" s="194"/>
      <c r="IJW28" s="194"/>
      <c r="IJX28" s="194"/>
      <c r="IJY28" s="194"/>
      <c r="IJZ28" s="194"/>
      <c r="IKA28" s="194"/>
      <c r="IKB28" s="194"/>
      <c r="IKC28" s="194"/>
      <c r="IKD28" s="194"/>
      <c r="IKE28" s="194"/>
      <c r="IKF28" s="194"/>
      <c r="IKG28" s="194"/>
      <c r="IKH28" s="194"/>
      <c r="IKI28" s="194"/>
      <c r="IKJ28" s="194"/>
      <c r="IKK28" s="194"/>
      <c r="IKL28" s="194"/>
      <c r="IKM28" s="194"/>
      <c r="IKN28" s="194"/>
      <c r="IKO28" s="194"/>
      <c r="IKP28" s="194"/>
      <c r="IKQ28" s="194"/>
      <c r="IKR28" s="194"/>
      <c r="IKS28" s="194"/>
      <c r="IKT28" s="194"/>
      <c r="IKU28" s="194"/>
      <c r="IKV28" s="194"/>
      <c r="IKW28" s="194"/>
      <c r="IKX28" s="194"/>
      <c r="IKY28" s="194"/>
      <c r="IKZ28" s="194"/>
      <c r="ILA28" s="194"/>
      <c r="ILB28" s="194"/>
      <c r="ILC28" s="194"/>
      <c r="ILD28" s="194"/>
      <c r="ILE28" s="194"/>
      <c r="ILF28" s="194"/>
      <c r="ILG28" s="194"/>
      <c r="ILH28" s="194"/>
      <c r="ILI28" s="194"/>
      <c r="ILJ28" s="194"/>
      <c r="ILK28" s="194"/>
      <c r="ILL28" s="194"/>
      <c r="ILM28" s="194"/>
      <c r="ILN28" s="194"/>
      <c r="ILO28" s="194"/>
      <c r="ILP28" s="194"/>
      <c r="ILQ28" s="194"/>
      <c r="ILR28" s="194"/>
      <c r="ILS28" s="194"/>
      <c r="ILT28" s="194"/>
      <c r="ILU28" s="194"/>
      <c r="ILV28" s="194"/>
      <c r="ILW28" s="194"/>
      <c r="ILX28" s="194"/>
      <c r="ILY28" s="194"/>
      <c r="ILZ28" s="194"/>
      <c r="IMA28" s="194"/>
      <c r="IMB28" s="194"/>
      <c r="IMC28" s="194"/>
      <c r="IMD28" s="194"/>
      <c r="IME28" s="194"/>
      <c r="IMF28" s="194"/>
      <c r="IMG28" s="194"/>
      <c r="IMH28" s="194"/>
      <c r="IMI28" s="194"/>
      <c r="IMJ28" s="194"/>
      <c r="IMK28" s="194"/>
      <c r="IML28" s="194"/>
      <c r="IMM28" s="194"/>
      <c r="IMN28" s="194"/>
      <c r="IMO28" s="194"/>
      <c r="IMP28" s="194"/>
      <c r="IMQ28" s="194"/>
      <c r="IMR28" s="194"/>
      <c r="IMS28" s="194"/>
      <c r="IMT28" s="194"/>
      <c r="IMU28" s="194"/>
      <c r="IMV28" s="194"/>
      <c r="IMW28" s="194"/>
      <c r="IMX28" s="194"/>
      <c r="IMY28" s="194"/>
      <c r="IMZ28" s="194"/>
      <c r="INA28" s="194"/>
      <c r="INB28" s="194"/>
      <c r="INC28" s="194"/>
      <c r="IND28" s="194"/>
      <c r="INE28" s="194"/>
      <c r="INF28" s="194"/>
      <c r="ING28" s="194"/>
      <c r="INH28" s="194"/>
      <c r="INI28" s="194"/>
      <c r="INJ28" s="194"/>
      <c r="INK28" s="194"/>
      <c r="INL28" s="194"/>
      <c r="INM28" s="194"/>
      <c r="INN28" s="194"/>
      <c r="INO28" s="194"/>
      <c r="INP28" s="194"/>
      <c r="INQ28" s="194"/>
      <c r="INR28" s="194"/>
      <c r="INS28" s="194"/>
      <c r="INT28" s="194"/>
      <c r="INU28" s="194"/>
      <c r="INV28" s="194"/>
      <c r="INW28" s="194"/>
      <c r="INX28" s="194"/>
      <c r="INY28" s="194"/>
      <c r="INZ28" s="194"/>
      <c r="IOA28" s="194"/>
      <c r="IOB28" s="194"/>
      <c r="IOC28" s="194"/>
      <c r="IOD28" s="194"/>
      <c r="IOE28" s="194"/>
      <c r="IOF28" s="194"/>
      <c r="IOG28" s="194"/>
      <c r="IOH28" s="194"/>
      <c r="IOI28" s="194"/>
      <c r="IOJ28" s="194"/>
      <c r="IOK28" s="194"/>
      <c r="IOL28" s="194"/>
      <c r="IOM28" s="194"/>
      <c r="ION28" s="194"/>
      <c r="IOO28" s="194"/>
      <c r="IOP28" s="194"/>
      <c r="IOQ28" s="194"/>
      <c r="IOR28" s="194"/>
      <c r="IOS28" s="194"/>
      <c r="IOT28" s="194"/>
      <c r="IOU28" s="194"/>
      <c r="IOV28" s="194"/>
      <c r="IOW28" s="194"/>
      <c r="IOX28" s="194"/>
      <c r="IOY28" s="194"/>
      <c r="IOZ28" s="194"/>
      <c r="IPA28" s="194"/>
      <c r="IPB28" s="194"/>
      <c r="IPC28" s="194"/>
      <c r="IPD28" s="194"/>
      <c r="IPE28" s="194"/>
      <c r="IPF28" s="194"/>
      <c r="IPG28" s="194"/>
      <c r="IPH28" s="194"/>
      <c r="IPI28" s="194"/>
      <c r="IPJ28" s="194"/>
      <c r="IPK28" s="194"/>
      <c r="IPL28" s="194"/>
      <c r="IPM28" s="194"/>
      <c r="IPN28" s="194"/>
      <c r="IPO28" s="194"/>
      <c r="IPP28" s="194"/>
      <c r="IPQ28" s="194"/>
      <c r="IPR28" s="194"/>
      <c r="IPS28" s="194"/>
      <c r="IPT28" s="194"/>
      <c r="IPU28" s="194"/>
      <c r="IPV28" s="194"/>
      <c r="IPW28" s="194"/>
      <c r="IPX28" s="194"/>
      <c r="IPY28" s="194"/>
      <c r="IPZ28" s="194"/>
      <c r="IQA28" s="194"/>
      <c r="IQB28" s="194"/>
      <c r="IQC28" s="194"/>
      <c r="IQD28" s="194"/>
      <c r="IQE28" s="194"/>
      <c r="IQF28" s="194"/>
      <c r="IQG28" s="194"/>
      <c r="IQH28" s="194"/>
      <c r="IQI28" s="194"/>
      <c r="IQJ28" s="194"/>
      <c r="IQK28" s="194"/>
      <c r="IQL28" s="194"/>
      <c r="IQM28" s="194"/>
      <c r="IQN28" s="194"/>
      <c r="IQO28" s="194"/>
      <c r="IQP28" s="194"/>
      <c r="IQQ28" s="194"/>
      <c r="IQR28" s="194"/>
      <c r="IQS28" s="194"/>
      <c r="IQT28" s="194"/>
      <c r="IQU28" s="194"/>
      <c r="IQV28" s="194"/>
      <c r="IQW28" s="194"/>
      <c r="IQX28" s="194"/>
      <c r="IQY28" s="194"/>
      <c r="IQZ28" s="194"/>
      <c r="IRA28" s="194"/>
      <c r="IRB28" s="194"/>
      <c r="IRC28" s="194"/>
      <c r="IRD28" s="194"/>
      <c r="IRE28" s="194"/>
      <c r="IRF28" s="194"/>
      <c r="IRG28" s="194"/>
      <c r="IRH28" s="194"/>
      <c r="IRI28" s="194"/>
      <c r="IRJ28" s="194"/>
      <c r="IRK28" s="194"/>
      <c r="IRL28" s="194"/>
      <c r="IRM28" s="194"/>
      <c r="IRN28" s="194"/>
      <c r="IRO28" s="194"/>
      <c r="IRP28" s="194"/>
      <c r="IRQ28" s="194"/>
      <c r="IRR28" s="194"/>
      <c r="IRS28" s="194"/>
      <c r="IRT28" s="194"/>
      <c r="IRU28" s="194"/>
      <c r="IRV28" s="194"/>
      <c r="IRW28" s="194"/>
      <c r="IRX28" s="194"/>
      <c r="IRY28" s="194"/>
      <c r="IRZ28" s="194"/>
      <c r="ISA28" s="194"/>
      <c r="ISB28" s="194"/>
      <c r="ISC28" s="194"/>
      <c r="ISD28" s="194"/>
      <c r="ISE28" s="194"/>
      <c r="ISF28" s="194"/>
      <c r="ISG28" s="194"/>
      <c r="ISH28" s="194"/>
      <c r="ISI28" s="194"/>
      <c r="ISJ28" s="194"/>
      <c r="ISK28" s="194"/>
      <c r="ISL28" s="194"/>
      <c r="ISM28" s="194"/>
      <c r="ISN28" s="194"/>
      <c r="ISO28" s="194"/>
      <c r="ISP28" s="194"/>
      <c r="ISQ28" s="194"/>
      <c r="ISR28" s="194"/>
      <c r="ISS28" s="194"/>
      <c r="IST28" s="194"/>
      <c r="ISU28" s="194"/>
      <c r="ISV28" s="194"/>
      <c r="ISW28" s="194"/>
      <c r="ISX28" s="194"/>
      <c r="ISY28" s="194"/>
      <c r="ISZ28" s="194"/>
      <c r="ITA28" s="194"/>
      <c r="ITB28" s="194"/>
      <c r="ITC28" s="194"/>
      <c r="ITD28" s="194"/>
      <c r="ITE28" s="194"/>
      <c r="ITF28" s="194"/>
      <c r="ITG28" s="194"/>
      <c r="ITH28" s="194"/>
      <c r="ITI28" s="194"/>
      <c r="ITJ28" s="194"/>
      <c r="ITK28" s="194"/>
      <c r="ITL28" s="194"/>
      <c r="ITM28" s="194"/>
      <c r="ITN28" s="194"/>
      <c r="ITO28" s="194"/>
      <c r="ITP28" s="194"/>
      <c r="ITQ28" s="194"/>
      <c r="ITR28" s="194"/>
      <c r="ITS28" s="194"/>
      <c r="ITT28" s="194"/>
      <c r="ITU28" s="194"/>
      <c r="ITV28" s="194"/>
      <c r="ITW28" s="194"/>
      <c r="ITX28" s="194"/>
      <c r="ITY28" s="194"/>
      <c r="ITZ28" s="194"/>
      <c r="IUA28" s="194"/>
      <c r="IUB28" s="194"/>
      <c r="IUC28" s="194"/>
      <c r="IUD28" s="194"/>
      <c r="IUE28" s="194"/>
      <c r="IUF28" s="194"/>
      <c r="IUG28" s="194"/>
      <c r="IUH28" s="194"/>
      <c r="IUI28" s="194"/>
      <c r="IUJ28" s="194"/>
      <c r="IUK28" s="194"/>
      <c r="IUL28" s="194"/>
      <c r="IUM28" s="194"/>
      <c r="IUN28" s="194"/>
      <c r="IUO28" s="194"/>
      <c r="IUP28" s="194"/>
      <c r="IUQ28" s="194"/>
      <c r="IUR28" s="194"/>
      <c r="IUS28" s="194"/>
      <c r="IUT28" s="194"/>
      <c r="IUU28" s="194"/>
      <c r="IUV28" s="194"/>
      <c r="IUW28" s="194"/>
      <c r="IUX28" s="194"/>
      <c r="IUY28" s="194"/>
      <c r="IUZ28" s="194"/>
      <c r="IVA28" s="194"/>
      <c r="IVB28" s="194"/>
      <c r="IVC28" s="194"/>
      <c r="IVD28" s="194"/>
      <c r="IVE28" s="194"/>
      <c r="IVF28" s="194"/>
      <c r="IVG28" s="194"/>
      <c r="IVH28" s="194"/>
      <c r="IVI28" s="194"/>
      <c r="IVJ28" s="194"/>
      <c r="IVK28" s="194"/>
      <c r="IVL28" s="194"/>
      <c r="IVM28" s="194"/>
      <c r="IVN28" s="194"/>
      <c r="IVO28" s="194"/>
      <c r="IVP28" s="194"/>
      <c r="IVQ28" s="194"/>
      <c r="IVR28" s="194"/>
      <c r="IVS28" s="194"/>
      <c r="IVT28" s="194"/>
      <c r="IVU28" s="194"/>
      <c r="IVV28" s="194"/>
      <c r="IVW28" s="194"/>
      <c r="IVX28" s="194"/>
      <c r="IVY28" s="194"/>
      <c r="IVZ28" s="194"/>
      <c r="IWA28" s="194"/>
      <c r="IWB28" s="194"/>
      <c r="IWC28" s="194"/>
      <c r="IWD28" s="194"/>
      <c r="IWE28" s="194"/>
      <c r="IWF28" s="194"/>
      <c r="IWG28" s="194"/>
      <c r="IWH28" s="194"/>
      <c r="IWI28" s="194"/>
      <c r="IWJ28" s="194"/>
      <c r="IWK28" s="194"/>
      <c r="IWL28" s="194"/>
      <c r="IWM28" s="194"/>
      <c r="IWN28" s="194"/>
      <c r="IWO28" s="194"/>
      <c r="IWP28" s="194"/>
      <c r="IWQ28" s="194"/>
      <c r="IWR28" s="194"/>
      <c r="IWS28" s="194"/>
      <c r="IWT28" s="194"/>
      <c r="IWU28" s="194"/>
      <c r="IWV28" s="194"/>
      <c r="IWW28" s="194"/>
      <c r="IWX28" s="194"/>
      <c r="IWY28" s="194"/>
      <c r="IWZ28" s="194"/>
      <c r="IXA28" s="194"/>
      <c r="IXB28" s="194"/>
      <c r="IXC28" s="194"/>
      <c r="IXD28" s="194"/>
      <c r="IXE28" s="194"/>
      <c r="IXF28" s="194"/>
      <c r="IXG28" s="194"/>
      <c r="IXH28" s="194"/>
      <c r="IXI28" s="194"/>
      <c r="IXJ28" s="194"/>
      <c r="IXK28" s="194"/>
      <c r="IXL28" s="194"/>
      <c r="IXM28" s="194"/>
      <c r="IXN28" s="194"/>
      <c r="IXO28" s="194"/>
      <c r="IXP28" s="194"/>
      <c r="IXQ28" s="194"/>
      <c r="IXR28" s="194"/>
      <c r="IXS28" s="194"/>
      <c r="IXT28" s="194"/>
      <c r="IXU28" s="194"/>
      <c r="IXV28" s="194"/>
      <c r="IXW28" s="194"/>
      <c r="IXX28" s="194"/>
      <c r="IXY28" s="194"/>
      <c r="IXZ28" s="194"/>
      <c r="IYA28" s="194"/>
      <c r="IYB28" s="194"/>
      <c r="IYC28" s="194"/>
      <c r="IYD28" s="194"/>
      <c r="IYE28" s="194"/>
      <c r="IYF28" s="194"/>
      <c r="IYG28" s="194"/>
      <c r="IYH28" s="194"/>
      <c r="IYI28" s="194"/>
      <c r="IYJ28" s="194"/>
      <c r="IYK28" s="194"/>
      <c r="IYL28" s="194"/>
      <c r="IYM28" s="194"/>
      <c r="IYN28" s="194"/>
      <c r="IYO28" s="194"/>
      <c r="IYP28" s="194"/>
      <c r="IYQ28" s="194"/>
      <c r="IYR28" s="194"/>
      <c r="IYS28" s="194"/>
      <c r="IYT28" s="194"/>
      <c r="IYU28" s="194"/>
      <c r="IYV28" s="194"/>
      <c r="IYW28" s="194"/>
      <c r="IYX28" s="194"/>
      <c r="IYY28" s="194"/>
      <c r="IYZ28" s="194"/>
      <c r="IZA28" s="194"/>
      <c r="IZB28" s="194"/>
      <c r="IZC28" s="194"/>
      <c r="IZD28" s="194"/>
      <c r="IZE28" s="194"/>
      <c r="IZF28" s="194"/>
      <c r="IZG28" s="194"/>
      <c r="IZH28" s="194"/>
      <c r="IZI28" s="194"/>
      <c r="IZJ28" s="194"/>
      <c r="IZK28" s="194"/>
      <c r="IZL28" s="194"/>
      <c r="IZM28" s="194"/>
      <c r="IZN28" s="194"/>
      <c r="IZO28" s="194"/>
      <c r="IZP28" s="194"/>
      <c r="IZQ28" s="194"/>
      <c r="IZR28" s="194"/>
      <c r="IZS28" s="194"/>
      <c r="IZT28" s="194"/>
      <c r="IZU28" s="194"/>
      <c r="IZV28" s="194"/>
      <c r="IZW28" s="194"/>
      <c r="IZX28" s="194"/>
      <c r="IZY28" s="194"/>
      <c r="IZZ28" s="194"/>
      <c r="JAA28" s="194"/>
      <c r="JAB28" s="194"/>
      <c r="JAC28" s="194"/>
      <c r="JAD28" s="194"/>
      <c r="JAE28" s="194"/>
      <c r="JAF28" s="194"/>
      <c r="JAG28" s="194"/>
      <c r="JAH28" s="194"/>
      <c r="JAI28" s="194"/>
      <c r="JAJ28" s="194"/>
      <c r="JAK28" s="194"/>
      <c r="JAL28" s="194"/>
      <c r="JAM28" s="194"/>
      <c r="JAN28" s="194"/>
      <c r="JAO28" s="194"/>
      <c r="JAP28" s="194"/>
      <c r="JAQ28" s="194"/>
      <c r="JAR28" s="194"/>
      <c r="JAS28" s="194"/>
      <c r="JAT28" s="194"/>
      <c r="JAU28" s="194"/>
      <c r="JAV28" s="194"/>
      <c r="JAW28" s="194"/>
      <c r="JAX28" s="194"/>
      <c r="JAY28" s="194"/>
      <c r="JAZ28" s="194"/>
      <c r="JBA28" s="194"/>
      <c r="JBB28" s="194"/>
      <c r="JBC28" s="194"/>
      <c r="JBD28" s="194"/>
      <c r="JBE28" s="194"/>
      <c r="JBF28" s="194"/>
      <c r="JBG28" s="194"/>
      <c r="JBH28" s="194"/>
      <c r="JBI28" s="194"/>
      <c r="JBJ28" s="194"/>
      <c r="JBK28" s="194"/>
      <c r="JBL28" s="194"/>
      <c r="JBM28" s="194"/>
      <c r="JBN28" s="194"/>
      <c r="JBO28" s="194"/>
      <c r="JBP28" s="194"/>
      <c r="JBQ28" s="194"/>
      <c r="JBR28" s="194"/>
      <c r="JBS28" s="194"/>
      <c r="JBT28" s="194"/>
      <c r="JBU28" s="194"/>
      <c r="JBV28" s="194"/>
      <c r="JBW28" s="194"/>
      <c r="JBX28" s="194"/>
      <c r="JBY28" s="194"/>
      <c r="JBZ28" s="194"/>
      <c r="JCA28" s="194"/>
      <c r="JCB28" s="194"/>
      <c r="JCC28" s="194"/>
      <c r="JCD28" s="194"/>
      <c r="JCE28" s="194"/>
      <c r="JCF28" s="194"/>
      <c r="JCG28" s="194"/>
      <c r="JCH28" s="194"/>
      <c r="JCI28" s="194"/>
      <c r="JCJ28" s="194"/>
      <c r="JCK28" s="194"/>
      <c r="JCL28" s="194"/>
      <c r="JCM28" s="194"/>
      <c r="JCN28" s="194"/>
      <c r="JCO28" s="194"/>
      <c r="JCP28" s="194"/>
      <c r="JCQ28" s="194"/>
      <c r="JCR28" s="194"/>
      <c r="JCS28" s="194"/>
      <c r="JCT28" s="194"/>
      <c r="JCU28" s="194"/>
      <c r="JCV28" s="194"/>
      <c r="JCW28" s="194"/>
      <c r="JCX28" s="194"/>
      <c r="JCY28" s="194"/>
      <c r="JCZ28" s="194"/>
      <c r="JDA28" s="194"/>
      <c r="JDB28" s="194"/>
      <c r="JDC28" s="194"/>
      <c r="JDD28" s="194"/>
      <c r="JDE28" s="194"/>
      <c r="JDF28" s="194"/>
      <c r="JDG28" s="194"/>
      <c r="JDH28" s="194"/>
      <c r="JDI28" s="194"/>
      <c r="JDJ28" s="194"/>
      <c r="JDK28" s="194"/>
      <c r="JDL28" s="194"/>
      <c r="JDM28" s="194"/>
      <c r="JDN28" s="194"/>
      <c r="JDO28" s="194"/>
      <c r="JDP28" s="194"/>
      <c r="JDQ28" s="194"/>
      <c r="JDR28" s="194"/>
      <c r="JDS28" s="194"/>
      <c r="JDT28" s="194"/>
      <c r="JDU28" s="194"/>
      <c r="JDV28" s="194"/>
      <c r="JDW28" s="194"/>
      <c r="JDX28" s="194"/>
      <c r="JDY28" s="194"/>
      <c r="JDZ28" s="194"/>
      <c r="JEA28" s="194"/>
      <c r="JEB28" s="194"/>
      <c r="JEC28" s="194"/>
      <c r="JED28" s="194"/>
      <c r="JEE28" s="194"/>
      <c r="JEF28" s="194"/>
      <c r="JEG28" s="194"/>
      <c r="JEH28" s="194"/>
      <c r="JEI28" s="194"/>
      <c r="JEJ28" s="194"/>
      <c r="JEK28" s="194"/>
      <c r="JEL28" s="194"/>
      <c r="JEM28" s="194"/>
      <c r="JEN28" s="194"/>
      <c r="JEO28" s="194"/>
      <c r="JEP28" s="194"/>
      <c r="JEQ28" s="194"/>
      <c r="JER28" s="194"/>
      <c r="JES28" s="194"/>
      <c r="JET28" s="194"/>
      <c r="JEU28" s="194"/>
      <c r="JEV28" s="194"/>
      <c r="JEW28" s="194"/>
      <c r="JEX28" s="194"/>
      <c r="JEY28" s="194"/>
      <c r="JEZ28" s="194"/>
      <c r="JFA28" s="194"/>
      <c r="JFB28" s="194"/>
      <c r="JFC28" s="194"/>
      <c r="JFD28" s="194"/>
      <c r="JFE28" s="194"/>
      <c r="JFF28" s="194"/>
      <c r="JFG28" s="194"/>
      <c r="JFH28" s="194"/>
      <c r="JFI28" s="194"/>
      <c r="JFJ28" s="194"/>
      <c r="JFK28" s="194"/>
      <c r="JFL28" s="194"/>
      <c r="JFM28" s="194"/>
      <c r="JFN28" s="194"/>
      <c r="JFO28" s="194"/>
      <c r="JFP28" s="194"/>
      <c r="JFQ28" s="194"/>
      <c r="JFR28" s="194"/>
      <c r="JFS28" s="194"/>
      <c r="JFT28" s="194"/>
      <c r="JFU28" s="194"/>
      <c r="JFV28" s="194"/>
      <c r="JFW28" s="194"/>
      <c r="JFX28" s="194"/>
      <c r="JFY28" s="194"/>
      <c r="JFZ28" s="194"/>
      <c r="JGA28" s="194"/>
      <c r="JGB28" s="194"/>
      <c r="JGC28" s="194"/>
      <c r="JGD28" s="194"/>
      <c r="JGE28" s="194"/>
      <c r="JGF28" s="194"/>
      <c r="JGG28" s="194"/>
      <c r="JGH28" s="194"/>
      <c r="JGI28" s="194"/>
      <c r="JGJ28" s="194"/>
      <c r="JGK28" s="194"/>
      <c r="JGL28" s="194"/>
      <c r="JGM28" s="194"/>
      <c r="JGN28" s="194"/>
      <c r="JGO28" s="194"/>
      <c r="JGP28" s="194"/>
      <c r="JGQ28" s="194"/>
      <c r="JGR28" s="194"/>
      <c r="JGS28" s="194"/>
      <c r="JGT28" s="194"/>
      <c r="JGU28" s="194"/>
      <c r="JGV28" s="194"/>
      <c r="JGW28" s="194"/>
      <c r="JGX28" s="194"/>
      <c r="JGY28" s="194"/>
      <c r="JGZ28" s="194"/>
      <c r="JHA28" s="194"/>
      <c r="JHB28" s="194"/>
      <c r="JHC28" s="194"/>
      <c r="JHD28" s="194"/>
      <c r="JHE28" s="194"/>
      <c r="JHF28" s="194"/>
      <c r="JHG28" s="194"/>
      <c r="JHH28" s="194"/>
      <c r="JHI28" s="194"/>
      <c r="JHJ28" s="194"/>
      <c r="JHK28" s="194"/>
      <c r="JHL28" s="194"/>
      <c r="JHM28" s="194"/>
      <c r="JHN28" s="194"/>
      <c r="JHO28" s="194"/>
      <c r="JHP28" s="194"/>
      <c r="JHQ28" s="194"/>
      <c r="JHR28" s="194"/>
      <c r="JHS28" s="194"/>
      <c r="JHT28" s="194"/>
      <c r="JHU28" s="194"/>
      <c r="JHV28" s="194"/>
      <c r="JHW28" s="194"/>
      <c r="JHX28" s="194"/>
      <c r="JHY28" s="194"/>
      <c r="JHZ28" s="194"/>
      <c r="JIA28" s="194"/>
      <c r="JIB28" s="194"/>
      <c r="JIC28" s="194"/>
      <c r="JID28" s="194"/>
      <c r="JIE28" s="194"/>
      <c r="JIF28" s="194"/>
      <c r="JIG28" s="194"/>
      <c r="JIH28" s="194"/>
      <c r="JII28" s="194"/>
      <c r="JIJ28" s="194"/>
      <c r="JIK28" s="194"/>
      <c r="JIL28" s="194"/>
      <c r="JIM28" s="194"/>
      <c r="JIN28" s="194"/>
      <c r="JIO28" s="194"/>
      <c r="JIP28" s="194"/>
      <c r="JIQ28" s="194"/>
      <c r="JIR28" s="194"/>
      <c r="JIS28" s="194"/>
      <c r="JIT28" s="194"/>
      <c r="JIU28" s="194"/>
      <c r="JIV28" s="194"/>
      <c r="JIW28" s="194"/>
      <c r="JIX28" s="194"/>
      <c r="JIY28" s="194"/>
      <c r="JIZ28" s="194"/>
      <c r="JJA28" s="194"/>
      <c r="JJB28" s="194"/>
      <c r="JJC28" s="194"/>
      <c r="JJD28" s="194"/>
      <c r="JJE28" s="194"/>
      <c r="JJF28" s="194"/>
      <c r="JJG28" s="194"/>
      <c r="JJH28" s="194"/>
      <c r="JJI28" s="194"/>
      <c r="JJJ28" s="194"/>
      <c r="JJK28" s="194"/>
      <c r="JJL28" s="194"/>
      <c r="JJM28" s="194"/>
      <c r="JJN28" s="194"/>
      <c r="JJO28" s="194"/>
      <c r="JJP28" s="194"/>
      <c r="JJQ28" s="194"/>
      <c r="JJR28" s="194"/>
      <c r="JJS28" s="194"/>
      <c r="JJT28" s="194"/>
      <c r="JJU28" s="194"/>
      <c r="JJV28" s="194"/>
      <c r="JJW28" s="194"/>
      <c r="JJX28" s="194"/>
      <c r="JJY28" s="194"/>
      <c r="JJZ28" s="194"/>
      <c r="JKA28" s="194"/>
      <c r="JKB28" s="194"/>
      <c r="JKC28" s="194"/>
      <c r="JKD28" s="194"/>
      <c r="JKE28" s="194"/>
      <c r="JKF28" s="194"/>
      <c r="JKG28" s="194"/>
      <c r="JKH28" s="194"/>
      <c r="JKI28" s="194"/>
      <c r="JKJ28" s="194"/>
      <c r="JKK28" s="194"/>
      <c r="JKL28" s="194"/>
      <c r="JKM28" s="194"/>
      <c r="JKN28" s="194"/>
      <c r="JKO28" s="194"/>
      <c r="JKP28" s="194"/>
      <c r="JKQ28" s="194"/>
      <c r="JKR28" s="194"/>
      <c r="JKS28" s="194"/>
      <c r="JKT28" s="194"/>
      <c r="JKU28" s="194"/>
      <c r="JKV28" s="194"/>
      <c r="JKW28" s="194"/>
      <c r="JKX28" s="194"/>
      <c r="JKY28" s="194"/>
      <c r="JKZ28" s="194"/>
      <c r="JLA28" s="194"/>
      <c r="JLB28" s="194"/>
      <c r="JLC28" s="194"/>
      <c r="JLD28" s="194"/>
      <c r="JLE28" s="194"/>
      <c r="JLF28" s="194"/>
      <c r="JLG28" s="194"/>
      <c r="JLH28" s="194"/>
      <c r="JLI28" s="194"/>
      <c r="JLJ28" s="194"/>
      <c r="JLK28" s="194"/>
      <c r="JLL28" s="194"/>
      <c r="JLM28" s="194"/>
      <c r="JLN28" s="194"/>
      <c r="JLO28" s="194"/>
      <c r="JLP28" s="194"/>
      <c r="JLQ28" s="194"/>
      <c r="JLR28" s="194"/>
      <c r="JLS28" s="194"/>
      <c r="JLT28" s="194"/>
      <c r="JLU28" s="194"/>
      <c r="JLV28" s="194"/>
      <c r="JLW28" s="194"/>
      <c r="JLX28" s="194"/>
      <c r="JLY28" s="194"/>
      <c r="JLZ28" s="194"/>
      <c r="JMA28" s="194"/>
      <c r="JMB28" s="194"/>
      <c r="JMC28" s="194"/>
      <c r="JMD28" s="194"/>
      <c r="JME28" s="194"/>
      <c r="JMF28" s="194"/>
      <c r="JMG28" s="194"/>
      <c r="JMH28" s="194"/>
      <c r="JMI28" s="194"/>
      <c r="JMJ28" s="194"/>
      <c r="JMK28" s="194"/>
      <c r="JML28" s="194"/>
      <c r="JMM28" s="194"/>
      <c r="JMN28" s="194"/>
      <c r="JMO28" s="194"/>
      <c r="JMP28" s="194"/>
      <c r="JMQ28" s="194"/>
      <c r="JMR28" s="194"/>
      <c r="JMS28" s="194"/>
      <c r="JMT28" s="194"/>
      <c r="JMU28" s="194"/>
      <c r="JMV28" s="194"/>
      <c r="JMW28" s="194"/>
      <c r="JMX28" s="194"/>
      <c r="JMY28" s="194"/>
      <c r="JMZ28" s="194"/>
      <c r="JNA28" s="194"/>
      <c r="JNB28" s="194"/>
      <c r="JNC28" s="194"/>
      <c r="JND28" s="194"/>
      <c r="JNE28" s="194"/>
      <c r="JNF28" s="194"/>
      <c r="JNG28" s="194"/>
      <c r="JNH28" s="194"/>
      <c r="JNI28" s="194"/>
      <c r="JNJ28" s="194"/>
      <c r="JNK28" s="194"/>
      <c r="JNL28" s="194"/>
      <c r="JNM28" s="194"/>
      <c r="JNN28" s="194"/>
      <c r="JNO28" s="194"/>
      <c r="JNP28" s="194"/>
      <c r="JNQ28" s="194"/>
      <c r="JNR28" s="194"/>
      <c r="JNS28" s="194"/>
      <c r="JNT28" s="194"/>
      <c r="JNU28" s="194"/>
      <c r="JNV28" s="194"/>
      <c r="JNW28" s="194"/>
      <c r="JNX28" s="194"/>
      <c r="JNY28" s="194"/>
      <c r="JNZ28" s="194"/>
      <c r="JOA28" s="194"/>
      <c r="JOB28" s="194"/>
      <c r="JOC28" s="194"/>
      <c r="JOD28" s="194"/>
      <c r="JOE28" s="194"/>
      <c r="JOF28" s="194"/>
      <c r="JOG28" s="194"/>
      <c r="JOH28" s="194"/>
      <c r="JOI28" s="194"/>
      <c r="JOJ28" s="194"/>
      <c r="JOK28" s="194"/>
      <c r="JOL28" s="194"/>
      <c r="JOM28" s="194"/>
      <c r="JON28" s="194"/>
      <c r="JOO28" s="194"/>
      <c r="JOP28" s="194"/>
      <c r="JOQ28" s="194"/>
      <c r="JOR28" s="194"/>
      <c r="JOS28" s="194"/>
      <c r="JOT28" s="194"/>
      <c r="JOU28" s="194"/>
      <c r="JOV28" s="194"/>
      <c r="JOW28" s="194"/>
      <c r="JOX28" s="194"/>
      <c r="JOY28" s="194"/>
      <c r="JOZ28" s="194"/>
      <c r="JPA28" s="194"/>
      <c r="JPB28" s="194"/>
      <c r="JPC28" s="194"/>
      <c r="JPD28" s="194"/>
      <c r="JPE28" s="194"/>
      <c r="JPF28" s="194"/>
      <c r="JPG28" s="194"/>
      <c r="JPH28" s="194"/>
      <c r="JPI28" s="194"/>
      <c r="JPJ28" s="194"/>
      <c r="JPK28" s="194"/>
      <c r="JPL28" s="194"/>
      <c r="JPM28" s="194"/>
      <c r="JPN28" s="194"/>
      <c r="JPO28" s="194"/>
      <c r="JPP28" s="194"/>
      <c r="JPQ28" s="194"/>
      <c r="JPR28" s="194"/>
      <c r="JPS28" s="194"/>
      <c r="JPT28" s="194"/>
      <c r="JPU28" s="194"/>
      <c r="JPV28" s="194"/>
      <c r="JPW28" s="194"/>
      <c r="JPX28" s="194"/>
      <c r="JPY28" s="194"/>
      <c r="JPZ28" s="194"/>
      <c r="JQA28" s="194"/>
      <c r="JQB28" s="194"/>
      <c r="JQC28" s="194"/>
      <c r="JQD28" s="194"/>
      <c r="JQE28" s="194"/>
      <c r="JQF28" s="194"/>
      <c r="JQG28" s="194"/>
      <c r="JQH28" s="194"/>
      <c r="JQI28" s="194"/>
      <c r="JQJ28" s="194"/>
      <c r="JQK28" s="194"/>
      <c r="JQL28" s="194"/>
      <c r="JQM28" s="194"/>
      <c r="JQN28" s="194"/>
      <c r="JQO28" s="194"/>
      <c r="JQP28" s="194"/>
      <c r="JQQ28" s="194"/>
      <c r="JQR28" s="194"/>
      <c r="JQS28" s="194"/>
      <c r="JQT28" s="194"/>
      <c r="JQU28" s="194"/>
      <c r="JQV28" s="194"/>
      <c r="JQW28" s="194"/>
      <c r="JQX28" s="194"/>
      <c r="JQY28" s="194"/>
      <c r="JQZ28" s="194"/>
      <c r="JRA28" s="194"/>
      <c r="JRB28" s="194"/>
      <c r="JRC28" s="194"/>
      <c r="JRD28" s="194"/>
      <c r="JRE28" s="194"/>
      <c r="JRF28" s="194"/>
      <c r="JRG28" s="194"/>
      <c r="JRH28" s="194"/>
      <c r="JRI28" s="194"/>
      <c r="JRJ28" s="194"/>
      <c r="JRK28" s="194"/>
      <c r="JRL28" s="194"/>
      <c r="JRM28" s="194"/>
      <c r="JRN28" s="194"/>
      <c r="JRO28" s="194"/>
      <c r="JRP28" s="194"/>
      <c r="JRQ28" s="194"/>
      <c r="JRR28" s="194"/>
      <c r="JRS28" s="194"/>
      <c r="JRT28" s="194"/>
      <c r="JRU28" s="194"/>
      <c r="JRV28" s="194"/>
      <c r="JRW28" s="194"/>
      <c r="JRX28" s="194"/>
      <c r="JRY28" s="194"/>
      <c r="JRZ28" s="194"/>
      <c r="JSA28" s="194"/>
      <c r="JSB28" s="194"/>
      <c r="JSC28" s="194"/>
      <c r="JSD28" s="194"/>
      <c r="JSE28" s="194"/>
      <c r="JSF28" s="194"/>
      <c r="JSG28" s="194"/>
      <c r="JSH28" s="194"/>
      <c r="JSI28" s="194"/>
      <c r="JSJ28" s="194"/>
      <c r="JSK28" s="194"/>
      <c r="JSL28" s="194"/>
      <c r="JSM28" s="194"/>
      <c r="JSN28" s="194"/>
      <c r="JSO28" s="194"/>
      <c r="JSP28" s="194"/>
      <c r="JSQ28" s="194"/>
      <c r="JSR28" s="194"/>
      <c r="JSS28" s="194"/>
      <c r="JST28" s="194"/>
      <c r="JSU28" s="194"/>
      <c r="JSV28" s="194"/>
      <c r="JSW28" s="194"/>
      <c r="JSX28" s="194"/>
      <c r="JSY28" s="194"/>
      <c r="JSZ28" s="194"/>
      <c r="JTA28" s="194"/>
      <c r="JTB28" s="194"/>
      <c r="JTC28" s="194"/>
      <c r="JTD28" s="194"/>
      <c r="JTE28" s="194"/>
      <c r="JTF28" s="194"/>
      <c r="JTG28" s="194"/>
      <c r="JTH28" s="194"/>
      <c r="JTI28" s="194"/>
      <c r="JTJ28" s="194"/>
      <c r="JTK28" s="194"/>
      <c r="JTL28" s="194"/>
      <c r="JTM28" s="194"/>
      <c r="JTN28" s="194"/>
      <c r="JTO28" s="194"/>
      <c r="JTP28" s="194"/>
      <c r="JTQ28" s="194"/>
      <c r="JTR28" s="194"/>
      <c r="JTS28" s="194"/>
      <c r="JTT28" s="194"/>
      <c r="JTU28" s="194"/>
      <c r="JTV28" s="194"/>
      <c r="JTW28" s="194"/>
      <c r="JTX28" s="194"/>
      <c r="JTY28" s="194"/>
      <c r="JTZ28" s="194"/>
      <c r="JUA28" s="194"/>
      <c r="JUB28" s="194"/>
      <c r="JUC28" s="194"/>
      <c r="JUD28" s="194"/>
      <c r="JUE28" s="194"/>
      <c r="JUF28" s="194"/>
      <c r="JUG28" s="194"/>
      <c r="JUH28" s="194"/>
      <c r="JUI28" s="194"/>
      <c r="JUJ28" s="194"/>
      <c r="JUK28" s="194"/>
      <c r="JUL28" s="194"/>
      <c r="JUM28" s="194"/>
      <c r="JUN28" s="194"/>
      <c r="JUO28" s="194"/>
      <c r="JUP28" s="194"/>
      <c r="JUQ28" s="194"/>
      <c r="JUR28" s="194"/>
      <c r="JUS28" s="194"/>
      <c r="JUT28" s="194"/>
      <c r="JUU28" s="194"/>
      <c r="JUV28" s="194"/>
      <c r="JUW28" s="194"/>
      <c r="JUX28" s="194"/>
      <c r="JUY28" s="194"/>
      <c r="JUZ28" s="194"/>
      <c r="JVA28" s="194"/>
      <c r="JVB28" s="194"/>
      <c r="JVC28" s="194"/>
      <c r="JVD28" s="194"/>
      <c r="JVE28" s="194"/>
      <c r="JVF28" s="194"/>
      <c r="JVG28" s="194"/>
      <c r="JVH28" s="194"/>
      <c r="JVI28" s="194"/>
      <c r="JVJ28" s="194"/>
      <c r="JVK28" s="194"/>
      <c r="JVL28" s="194"/>
      <c r="JVM28" s="194"/>
      <c r="JVN28" s="194"/>
      <c r="JVO28" s="194"/>
      <c r="JVP28" s="194"/>
      <c r="JVQ28" s="194"/>
      <c r="JVR28" s="194"/>
      <c r="JVS28" s="194"/>
      <c r="JVT28" s="194"/>
      <c r="JVU28" s="194"/>
      <c r="JVV28" s="194"/>
      <c r="JVW28" s="194"/>
      <c r="JVX28" s="194"/>
      <c r="JVY28" s="194"/>
      <c r="JVZ28" s="194"/>
      <c r="JWA28" s="194"/>
      <c r="JWB28" s="194"/>
      <c r="JWC28" s="194"/>
      <c r="JWD28" s="194"/>
      <c r="JWE28" s="194"/>
      <c r="JWF28" s="194"/>
      <c r="JWG28" s="194"/>
      <c r="JWH28" s="194"/>
      <c r="JWI28" s="194"/>
      <c r="JWJ28" s="194"/>
      <c r="JWK28" s="194"/>
      <c r="JWL28" s="194"/>
      <c r="JWM28" s="194"/>
      <c r="JWN28" s="194"/>
      <c r="JWO28" s="194"/>
      <c r="JWP28" s="194"/>
      <c r="JWQ28" s="194"/>
      <c r="JWR28" s="194"/>
      <c r="JWS28" s="194"/>
      <c r="JWT28" s="194"/>
      <c r="JWU28" s="194"/>
      <c r="JWV28" s="194"/>
      <c r="JWW28" s="194"/>
      <c r="JWX28" s="194"/>
      <c r="JWY28" s="194"/>
      <c r="JWZ28" s="194"/>
      <c r="JXA28" s="194"/>
      <c r="JXB28" s="194"/>
      <c r="JXC28" s="194"/>
      <c r="JXD28" s="194"/>
      <c r="JXE28" s="194"/>
      <c r="JXF28" s="194"/>
      <c r="JXG28" s="194"/>
      <c r="JXH28" s="194"/>
      <c r="JXI28" s="194"/>
      <c r="JXJ28" s="194"/>
      <c r="JXK28" s="194"/>
      <c r="JXL28" s="194"/>
      <c r="JXM28" s="194"/>
      <c r="JXN28" s="194"/>
      <c r="JXO28" s="194"/>
      <c r="JXP28" s="194"/>
      <c r="JXQ28" s="194"/>
      <c r="JXR28" s="194"/>
      <c r="JXS28" s="194"/>
      <c r="JXT28" s="194"/>
      <c r="JXU28" s="194"/>
      <c r="JXV28" s="194"/>
      <c r="JXW28" s="194"/>
      <c r="JXX28" s="194"/>
      <c r="JXY28" s="194"/>
      <c r="JXZ28" s="194"/>
      <c r="JYA28" s="194"/>
      <c r="JYB28" s="194"/>
      <c r="JYC28" s="194"/>
      <c r="JYD28" s="194"/>
      <c r="JYE28" s="194"/>
      <c r="JYF28" s="194"/>
      <c r="JYG28" s="194"/>
      <c r="JYH28" s="194"/>
      <c r="JYI28" s="194"/>
      <c r="JYJ28" s="194"/>
      <c r="JYK28" s="194"/>
      <c r="JYL28" s="194"/>
      <c r="JYM28" s="194"/>
      <c r="JYN28" s="194"/>
      <c r="JYO28" s="194"/>
      <c r="JYP28" s="194"/>
      <c r="JYQ28" s="194"/>
      <c r="JYR28" s="194"/>
      <c r="JYS28" s="194"/>
      <c r="JYT28" s="194"/>
      <c r="JYU28" s="194"/>
      <c r="JYV28" s="194"/>
      <c r="JYW28" s="194"/>
      <c r="JYX28" s="194"/>
      <c r="JYY28" s="194"/>
      <c r="JYZ28" s="194"/>
      <c r="JZA28" s="194"/>
      <c r="JZB28" s="194"/>
      <c r="JZC28" s="194"/>
      <c r="JZD28" s="194"/>
      <c r="JZE28" s="194"/>
      <c r="JZF28" s="194"/>
      <c r="JZG28" s="194"/>
      <c r="JZH28" s="194"/>
      <c r="JZI28" s="194"/>
      <c r="JZJ28" s="194"/>
      <c r="JZK28" s="194"/>
      <c r="JZL28" s="194"/>
      <c r="JZM28" s="194"/>
      <c r="JZN28" s="194"/>
      <c r="JZO28" s="194"/>
      <c r="JZP28" s="194"/>
      <c r="JZQ28" s="194"/>
      <c r="JZR28" s="194"/>
      <c r="JZS28" s="194"/>
      <c r="JZT28" s="194"/>
      <c r="JZU28" s="194"/>
      <c r="JZV28" s="194"/>
      <c r="JZW28" s="194"/>
      <c r="JZX28" s="194"/>
      <c r="JZY28" s="194"/>
      <c r="JZZ28" s="194"/>
      <c r="KAA28" s="194"/>
      <c r="KAB28" s="194"/>
      <c r="KAC28" s="194"/>
      <c r="KAD28" s="194"/>
      <c r="KAE28" s="194"/>
      <c r="KAF28" s="194"/>
      <c r="KAG28" s="194"/>
      <c r="KAH28" s="194"/>
      <c r="KAI28" s="194"/>
      <c r="KAJ28" s="194"/>
      <c r="KAK28" s="194"/>
      <c r="KAL28" s="194"/>
      <c r="KAM28" s="194"/>
      <c r="KAN28" s="194"/>
      <c r="KAO28" s="194"/>
      <c r="KAP28" s="194"/>
      <c r="KAQ28" s="194"/>
      <c r="KAR28" s="194"/>
      <c r="KAS28" s="194"/>
      <c r="KAT28" s="194"/>
      <c r="KAU28" s="194"/>
      <c r="KAV28" s="194"/>
      <c r="KAW28" s="194"/>
      <c r="KAX28" s="194"/>
      <c r="KAY28" s="194"/>
      <c r="KAZ28" s="194"/>
      <c r="KBA28" s="194"/>
      <c r="KBB28" s="194"/>
      <c r="KBC28" s="194"/>
      <c r="KBD28" s="194"/>
      <c r="KBE28" s="194"/>
      <c r="KBF28" s="194"/>
      <c r="KBG28" s="194"/>
      <c r="KBH28" s="194"/>
      <c r="KBI28" s="194"/>
      <c r="KBJ28" s="194"/>
      <c r="KBK28" s="194"/>
      <c r="KBL28" s="194"/>
      <c r="KBM28" s="194"/>
      <c r="KBN28" s="194"/>
      <c r="KBO28" s="194"/>
      <c r="KBP28" s="194"/>
      <c r="KBQ28" s="194"/>
      <c r="KBR28" s="194"/>
      <c r="KBS28" s="194"/>
      <c r="KBT28" s="194"/>
      <c r="KBU28" s="194"/>
      <c r="KBV28" s="194"/>
      <c r="KBW28" s="194"/>
      <c r="KBX28" s="194"/>
      <c r="KBY28" s="194"/>
      <c r="KBZ28" s="194"/>
      <c r="KCA28" s="194"/>
      <c r="KCB28" s="194"/>
      <c r="KCC28" s="194"/>
      <c r="KCD28" s="194"/>
      <c r="KCE28" s="194"/>
      <c r="KCF28" s="194"/>
      <c r="KCG28" s="194"/>
      <c r="KCH28" s="194"/>
      <c r="KCI28" s="194"/>
      <c r="KCJ28" s="194"/>
      <c r="KCK28" s="194"/>
      <c r="KCL28" s="194"/>
      <c r="KCM28" s="194"/>
      <c r="KCN28" s="194"/>
      <c r="KCO28" s="194"/>
      <c r="KCP28" s="194"/>
      <c r="KCQ28" s="194"/>
      <c r="KCR28" s="194"/>
      <c r="KCS28" s="194"/>
      <c r="KCT28" s="194"/>
      <c r="KCU28" s="194"/>
      <c r="KCV28" s="194"/>
      <c r="KCW28" s="194"/>
      <c r="KCX28" s="194"/>
      <c r="KCY28" s="194"/>
      <c r="KCZ28" s="194"/>
      <c r="KDA28" s="194"/>
      <c r="KDB28" s="194"/>
      <c r="KDC28" s="194"/>
      <c r="KDD28" s="194"/>
      <c r="KDE28" s="194"/>
      <c r="KDF28" s="194"/>
      <c r="KDG28" s="194"/>
      <c r="KDH28" s="194"/>
      <c r="KDI28" s="194"/>
      <c r="KDJ28" s="194"/>
      <c r="KDK28" s="194"/>
      <c r="KDL28" s="194"/>
      <c r="KDM28" s="194"/>
      <c r="KDN28" s="194"/>
      <c r="KDO28" s="194"/>
      <c r="KDP28" s="194"/>
      <c r="KDQ28" s="194"/>
      <c r="KDR28" s="194"/>
      <c r="KDS28" s="194"/>
      <c r="KDT28" s="194"/>
      <c r="KDU28" s="194"/>
      <c r="KDV28" s="194"/>
      <c r="KDW28" s="194"/>
      <c r="KDX28" s="194"/>
      <c r="KDY28" s="194"/>
      <c r="KDZ28" s="194"/>
      <c r="KEA28" s="194"/>
      <c r="KEB28" s="194"/>
      <c r="KEC28" s="194"/>
      <c r="KED28" s="194"/>
      <c r="KEE28" s="194"/>
      <c r="KEF28" s="194"/>
      <c r="KEG28" s="194"/>
      <c r="KEH28" s="194"/>
      <c r="KEI28" s="194"/>
      <c r="KEJ28" s="194"/>
      <c r="KEK28" s="194"/>
      <c r="KEL28" s="194"/>
      <c r="KEM28" s="194"/>
      <c r="KEN28" s="194"/>
      <c r="KEO28" s="194"/>
      <c r="KEP28" s="194"/>
      <c r="KEQ28" s="194"/>
      <c r="KER28" s="194"/>
      <c r="KES28" s="194"/>
      <c r="KET28" s="194"/>
      <c r="KEU28" s="194"/>
      <c r="KEV28" s="194"/>
      <c r="KEW28" s="194"/>
      <c r="KEX28" s="194"/>
      <c r="KEY28" s="194"/>
      <c r="KEZ28" s="194"/>
      <c r="KFA28" s="194"/>
      <c r="KFB28" s="194"/>
      <c r="KFC28" s="194"/>
      <c r="KFD28" s="194"/>
      <c r="KFE28" s="194"/>
      <c r="KFF28" s="194"/>
      <c r="KFG28" s="194"/>
      <c r="KFH28" s="194"/>
      <c r="KFI28" s="194"/>
      <c r="KFJ28" s="194"/>
      <c r="KFK28" s="194"/>
      <c r="KFL28" s="194"/>
      <c r="KFM28" s="194"/>
      <c r="KFN28" s="194"/>
      <c r="KFO28" s="194"/>
      <c r="KFP28" s="194"/>
      <c r="KFQ28" s="194"/>
      <c r="KFR28" s="194"/>
      <c r="KFS28" s="194"/>
      <c r="KFT28" s="194"/>
      <c r="KFU28" s="194"/>
      <c r="KFV28" s="194"/>
      <c r="KFW28" s="194"/>
      <c r="KFX28" s="194"/>
      <c r="KFY28" s="194"/>
      <c r="KFZ28" s="194"/>
      <c r="KGA28" s="194"/>
      <c r="KGB28" s="194"/>
      <c r="KGC28" s="194"/>
      <c r="KGD28" s="194"/>
      <c r="KGE28" s="194"/>
      <c r="KGF28" s="194"/>
      <c r="KGG28" s="194"/>
      <c r="KGH28" s="194"/>
      <c r="KGI28" s="194"/>
      <c r="KGJ28" s="194"/>
      <c r="KGK28" s="194"/>
      <c r="KGL28" s="194"/>
      <c r="KGM28" s="194"/>
      <c r="KGN28" s="194"/>
      <c r="KGO28" s="194"/>
      <c r="KGP28" s="194"/>
      <c r="KGQ28" s="194"/>
      <c r="KGR28" s="194"/>
      <c r="KGS28" s="194"/>
      <c r="KGT28" s="194"/>
      <c r="KGU28" s="194"/>
      <c r="KGV28" s="194"/>
      <c r="KGW28" s="194"/>
      <c r="KGX28" s="194"/>
      <c r="KGY28" s="194"/>
      <c r="KGZ28" s="194"/>
      <c r="KHA28" s="194"/>
      <c r="KHB28" s="194"/>
      <c r="KHC28" s="194"/>
      <c r="KHD28" s="194"/>
      <c r="KHE28" s="194"/>
      <c r="KHF28" s="194"/>
      <c r="KHG28" s="194"/>
      <c r="KHH28" s="194"/>
      <c r="KHI28" s="194"/>
      <c r="KHJ28" s="194"/>
      <c r="KHK28" s="194"/>
      <c r="KHL28" s="194"/>
      <c r="KHM28" s="194"/>
      <c r="KHN28" s="194"/>
      <c r="KHO28" s="194"/>
      <c r="KHP28" s="194"/>
      <c r="KHQ28" s="194"/>
      <c r="KHR28" s="194"/>
      <c r="KHS28" s="194"/>
      <c r="KHT28" s="194"/>
      <c r="KHU28" s="194"/>
      <c r="KHV28" s="194"/>
      <c r="KHW28" s="194"/>
      <c r="KHX28" s="194"/>
      <c r="KHY28" s="194"/>
      <c r="KHZ28" s="194"/>
      <c r="KIA28" s="194"/>
      <c r="KIB28" s="194"/>
      <c r="KIC28" s="194"/>
      <c r="KID28" s="194"/>
      <c r="KIE28" s="194"/>
      <c r="KIF28" s="194"/>
      <c r="KIG28" s="194"/>
      <c r="KIH28" s="194"/>
      <c r="KII28" s="194"/>
      <c r="KIJ28" s="194"/>
      <c r="KIK28" s="194"/>
      <c r="KIL28" s="194"/>
      <c r="KIM28" s="194"/>
      <c r="KIN28" s="194"/>
      <c r="KIO28" s="194"/>
      <c r="KIP28" s="194"/>
      <c r="KIQ28" s="194"/>
      <c r="KIR28" s="194"/>
      <c r="KIS28" s="194"/>
      <c r="KIT28" s="194"/>
      <c r="KIU28" s="194"/>
      <c r="KIV28" s="194"/>
      <c r="KIW28" s="194"/>
      <c r="KIX28" s="194"/>
      <c r="KIY28" s="194"/>
      <c r="KIZ28" s="194"/>
      <c r="KJA28" s="194"/>
      <c r="KJB28" s="194"/>
      <c r="KJC28" s="194"/>
      <c r="KJD28" s="194"/>
      <c r="KJE28" s="194"/>
      <c r="KJF28" s="194"/>
      <c r="KJG28" s="194"/>
      <c r="KJH28" s="194"/>
      <c r="KJI28" s="194"/>
      <c r="KJJ28" s="194"/>
      <c r="KJK28" s="194"/>
      <c r="KJL28" s="194"/>
      <c r="KJM28" s="194"/>
      <c r="KJN28" s="194"/>
      <c r="KJO28" s="194"/>
      <c r="KJP28" s="194"/>
      <c r="KJQ28" s="194"/>
      <c r="KJR28" s="194"/>
      <c r="KJS28" s="194"/>
      <c r="KJT28" s="194"/>
      <c r="KJU28" s="194"/>
      <c r="KJV28" s="194"/>
      <c r="KJW28" s="194"/>
      <c r="KJX28" s="194"/>
      <c r="KJY28" s="194"/>
      <c r="KJZ28" s="194"/>
      <c r="KKA28" s="194"/>
      <c r="KKB28" s="194"/>
      <c r="KKC28" s="194"/>
      <c r="KKD28" s="194"/>
      <c r="KKE28" s="194"/>
      <c r="KKF28" s="194"/>
      <c r="KKG28" s="194"/>
      <c r="KKH28" s="194"/>
      <c r="KKI28" s="194"/>
      <c r="KKJ28" s="194"/>
      <c r="KKK28" s="194"/>
      <c r="KKL28" s="194"/>
      <c r="KKM28" s="194"/>
      <c r="KKN28" s="194"/>
      <c r="KKO28" s="194"/>
      <c r="KKP28" s="194"/>
      <c r="KKQ28" s="194"/>
      <c r="KKR28" s="194"/>
      <c r="KKS28" s="194"/>
      <c r="KKT28" s="194"/>
      <c r="KKU28" s="194"/>
      <c r="KKV28" s="194"/>
      <c r="KKW28" s="194"/>
      <c r="KKX28" s="194"/>
      <c r="KKY28" s="194"/>
      <c r="KKZ28" s="194"/>
      <c r="KLA28" s="194"/>
      <c r="KLB28" s="194"/>
      <c r="KLC28" s="194"/>
      <c r="KLD28" s="194"/>
      <c r="KLE28" s="194"/>
      <c r="KLF28" s="194"/>
      <c r="KLG28" s="194"/>
      <c r="KLH28" s="194"/>
      <c r="KLI28" s="194"/>
      <c r="KLJ28" s="194"/>
      <c r="KLK28" s="194"/>
      <c r="KLL28" s="194"/>
      <c r="KLM28" s="194"/>
      <c r="KLN28" s="194"/>
      <c r="KLO28" s="194"/>
      <c r="KLP28" s="194"/>
      <c r="KLQ28" s="194"/>
      <c r="KLR28" s="194"/>
      <c r="KLS28" s="194"/>
      <c r="KLT28" s="194"/>
      <c r="KLU28" s="194"/>
      <c r="KLV28" s="194"/>
      <c r="KLW28" s="194"/>
      <c r="KLX28" s="194"/>
      <c r="KLY28" s="194"/>
      <c r="KLZ28" s="194"/>
      <c r="KMA28" s="194"/>
      <c r="KMB28" s="194"/>
      <c r="KMC28" s="194"/>
      <c r="KMD28" s="194"/>
      <c r="KME28" s="194"/>
      <c r="KMF28" s="194"/>
      <c r="KMG28" s="194"/>
      <c r="KMH28" s="194"/>
      <c r="KMI28" s="194"/>
      <c r="KMJ28" s="194"/>
      <c r="KMK28" s="194"/>
      <c r="KML28" s="194"/>
      <c r="KMM28" s="194"/>
      <c r="KMN28" s="194"/>
      <c r="KMO28" s="194"/>
      <c r="KMP28" s="194"/>
      <c r="KMQ28" s="194"/>
      <c r="KMR28" s="194"/>
      <c r="KMS28" s="194"/>
      <c r="KMT28" s="194"/>
      <c r="KMU28" s="194"/>
      <c r="KMV28" s="194"/>
      <c r="KMW28" s="194"/>
      <c r="KMX28" s="194"/>
      <c r="KMY28" s="194"/>
      <c r="KMZ28" s="194"/>
      <c r="KNA28" s="194"/>
      <c r="KNB28" s="194"/>
      <c r="KNC28" s="194"/>
      <c r="KND28" s="194"/>
      <c r="KNE28" s="194"/>
      <c r="KNF28" s="194"/>
      <c r="KNG28" s="194"/>
      <c r="KNH28" s="194"/>
      <c r="KNI28" s="194"/>
      <c r="KNJ28" s="194"/>
      <c r="KNK28" s="194"/>
      <c r="KNL28" s="194"/>
      <c r="KNM28" s="194"/>
      <c r="KNN28" s="194"/>
      <c r="KNO28" s="194"/>
      <c r="KNP28" s="194"/>
      <c r="KNQ28" s="194"/>
      <c r="KNR28" s="194"/>
      <c r="KNS28" s="194"/>
      <c r="KNT28" s="194"/>
      <c r="KNU28" s="194"/>
      <c r="KNV28" s="194"/>
      <c r="KNW28" s="194"/>
      <c r="KNX28" s="194"/>
      <c r="KNY28" s="194"/>
      <c r="KNZ28" s="194"/>
      <c r="KOA28" s="194"/>
      <c r="KOB28" s="194"/>
      <c r="KOC28" s="194"/>
      <c r="KOD28" s="194"/>
      <c r="KOE28" s="194"/>
      <c r="KOF28" s="194"/>
      <c r="KOG28" s="194"/>
      <c r="KOH28" s="194"/>
      <c r="KOI28" s="194"/>
      <c r="KOJ28" s="194"/>
      <c r="KOK28" s="194"/>
      <c r="KOL28" s="194"/>
      <c r="KOM28" s="194"/>
      <c r="KON28" s="194"/>
      <c r="KOO28" s="194"/>
      <c r="KOP28" s="194"/>
      <c r="KOQ28" s="194"/>
      <c r="KOR28" s="194"/>
      <c r="KOS28" s="194"/>
      <c r="KOT28" s="194"/>
      <c r="KOU28" s="194"/>
      <c r="KOV28" s="194"/>
      <c r="KOW28" s="194"/>
      <c r="KOX28" s="194"/>
      <c r="KOY28" s="194"/>
      <c r="KOZ28" s="194"/>
      <c r="KPA28" s="194"/>
      <c r="KPB28" s="194"/>
      <c r="KPC28" s="194"/>
      <c r="KPD28" s="194"/>
      <c r="KPE28" s="194"/>
      <c r="KPF28" s="194"/>
      <c r="KPG28" s="194"/>
      <c r="KPH28" s="194"/>
      <c r="KPI28" s="194"/>
      <c r="KPJ28" s="194"/>
      <c r="KPK28" s="194"/>
      <c r="KPL28" s="194"/>
      <c r="KPM28" s="194"/>
      <c r="KPN28" s="194"/>
      <c r="KPO28" s="194"/>
      <c r="KPP28" s="194"/>
      <c r="KPQ28" s="194"/>
      <c r="KPR28" s="194"/>
      <c r="KPS28" s="194"/>
      <c r="KPT28" s="194"/>
      <c r="KPU28" s="194"/>
      <c r="KPV28" s="194"/>
      <c r="KPW28" s="194"/>
      <c r="KPX28" s="194"/>
      <c r="KPY28" s="194"/>
      <c r="KPZ28" s="194"/>
      <c r="KQA28" s="194"/>
      <c r="KQB28" s="194"/>
      <c r="KQC28" s="194"/>
      <c r="KQD28" s="194"/>
      <c r="KQE28" s="194"/>
      <c r="KQF28" s="194"/>
      <c r="KQG28" s="194"/>
      <c r="KQH28" s="194"/>
      <c r="KQI28" s="194"/>
      <c r="KQJ28" s="194"/>
      <c r="KQK28" s="194"/>
      <c r="KQL28" s="194"/>
      <c r="KQM28" s="194"/>
      <c r="KQN28" s="194"/>
      <c r="KQO28" s="194"/>
      <c r="KQP28" s="194"/>
      <c r="KQQ28" s="194"/>
      <c r="KQR28" s="194"/>
      <c r="KQS28" s="194"/>
      <c r="KQT28" s="194"/>
      <c r="KQU28" s="194"/>
      <c r="KQV28" s="194"/>
      <c r="KQW28" s="194"/>
      <c r="KQX28" s="194"/>
      <c r="KQY28" s="194"/>
      <c r="KQZ28" s="194"/>
      <c r="KRA28" s="194"/>
      <c r="KRB28" s="194"/>
      <c r="KRC28" s="194"/>
      <c r="KRD28" s="194"/>
      <c r="KRE28" s="194"/>
      <c r="KRF28" s="194"/>
      <c r="KRG28" s="194"/>
      <c r="KRH28" s="194"/>
      <c r="KRI28" s="194"/>
      <c r="KRJ28" s="194"/>
      <c r="KRK28" s="194"/>
      <c r="KRL28" s="194"/>
      <c r="KRM28" s="194"/>
      <c r="KRN28" s="194"/>
      <c r="KRO28" s="194"/>
      <c r="KRP28" s="194"/>
      <c r="KRQ28" s="194"/>
      <c r="KRR28" s="194"/>
      <c r="KRS28" s="194"/>
      <c r="KRT28" s="194"/>
      <c r="KRU28" s="194"/>
      <c r="KRV28" s="194"/>
      <c r="KRW28" s="194"/>
      <c r="KRX28" s="194"/>
      <c r="KRY28" s="194"/>
      <c r="KRZ28" s="194"/>
      <c r="KSA28" s="194"/>
      <c r="KSB28" s="194"/>
      <c r="KSC28" s="194"/>
      <c r="KSD28" s="194"/>
      <c r="KSE28" s="194"/>
      <c r="KSF28" s="194"/>
      <c r="KSG28" s="194"/>
      <c r="KSH28" s="194"/>
      <c r="KSI28" s="194"/>
      <c r="KSJ28" s="194"/>
      <c r="KSK28" s="194"/>
      <c r="KSL28" s="194"/>
      <c r="KSM28" s="194"/>
      <c r="KSN28" s="194"/>
      <c r="KSO28" s="194"/>
      <c r="KSP28" s="194"/>
      <c r="KSQ28" s="194"/>
      <c r="KSR28" s="194"/>
      <c r="KSS28" s="194"/>
      <c r="KST28" s="194"/>
      <c r="KSU28" s="194"/>
      <c r="KSV28" s="194"/>
      <c r="KSW28" s="194"/>
      <c r="KSX28" s="194"/>
      <c r="KSY28" s="194"/>
      <c r="KSZ28" s="194"/>
      <c r="KTA28" s="194"/>
      <c r="KTB28" s="194"/>
      <c r="KTC28" s="194"/>
      <c r="KTD28" s="194"/>
      <c r="KTE28" s="194"/>
      <c r="KTF28" s="194"/>
      <c r="KTG28" s="194"/>
      <c r="KTH28" s="194"/>
      <c r="KTI28" s="194"/>
      <c r="KTJ28" s="194"/>
      <c r="KTK28" s="194"/>
      <c r="KTL28" s="194"/>
      <c r="KTM28" s="194"/>
      <c r="KTN28" s="194"/>
      <c r="KTO28" s="194"/>
      <c r="KTP28" s="194"/>
      <c r="KTQ28" s="194"/>
      <c r="KTR28" s="194"/>
      <c r="KTS28" s="194"/>
      <c r="KTT28" s="194"/>
      <c r="KTU28" s="194"/>
      <c r="KTV28" s="194"/>
      <c r="KTW28" s="194"/>
      <c r="KTX28" s="194"/>
      <c r="KTY28" s="194"/>
      <c r="KTZ28" s="194"/>
      <c r="KUA28" s="194"/>
      <c r="KUB28" s="194"/>
      <c r="KUC28" s="194"/>
      <c r="KUD28" s="194"/>
      <c r="KUE28" s="194"/>
      <c r="KUF28" s="194"/>
      <c r="KUG28" s="194"/>
      <c r="KUH28" s="194"/>
      <c r="KUI28" s="194"/>
      <c r="KUJ28" s="194"/>
      <c r="KUK28" s="194"/>
      <c r="KUL28" s="194"/>
      <c r="KUM28" s="194"/>
      <c r="KUN28" s="194"/>
      <c r="KUO28" s="194"/>
      <c r="KUP28" s="194"/>
      <c r="KUQ28" s="194"/>
      <c r="KUR28" s="194"/>
      <c r="KUS28" s="194"/>
      <c r="KUT28" s="194"/>
      <c r="KUU28" s="194"/>
      <c r="KUV28" s="194"/>
      <c r="KUW28" s="194"/>
      <c r="KUX28" s="194"/>
      <c r="KUY28" s="194"/>
      <c r="KUZ28" s="194"/>
      <c r="KVA28" s="194"/>
      <c r="KVB28" s="194"/>
      <c r="KVC28" s="194"/>
      <c r="KVD28" s="194"/>
      <c r="KVE28" s="194"/>
      <c r="KVF28" s="194"/>
      <c r="KVG28" s="194"/>
      <c r="KVH28" s="194"/>
      <c r="KVI28" s="194"/>
      <c r="KVJ28" s="194"/>
      <c r="KVK28" s="194"/>
      <c r="KVL28" s="194"/>
      <c r="KVM28" s="194"/>
      <c r="KVN28" s="194"/>
      <c r="KVO28" s="194"/>
      <c r="KVP28" s="194"/>
      <c r="KVQ28" s="194"/>
      <c r="KVR28" s="194"/>
      <c r="KVS28" s="194"/>
      <c r="KVT28" s="194"/>
      <c r="KVU28" s="194"/>
      <c r="KVV28" s="194"/>
      <c r="KVW28" s="194"/>
      <c r="KVX28" s="194"/>
      <c r="KVY28" s="194"/>
      <c r="KVZ28" s="194"/>
      <c r="KWA28" s="194"/>
      <c r="KWB28" s="194"/>
      <c r="KWC28" s="194"/>
      <c r="KWD28" s="194"/>
      <c r="KWE28" s="194"/>
      <c r="KWF28" s="194"/>
      <c r="KWG28" s="194"/>
      <c r="KWH28" s="194"/>
      <c r="KWI28" s="194"/>
      <c r="KWJ28" s="194"/>
      <c r="KWK28" s="194"/>
      <c r="KWL28" s="194"/>
      <c r="KWM28" s="194"/>
      <c r="KWN28" s="194"/>
      <c r="KWO28" s="194"/>
      <c r="KWP28" s="194"/>
      <c r="KWQ28" s="194"/>
      <c r="KWR28" s="194"/>
      <c r="KWS28" s="194"/>
      <c r="KWT28" s="194"/>
      <c r="KWU28" s="194"/>
      <c r="KWV28" s="194"/>
      <c r="KWW28" s="194"/>
      <c r="KWX28" s="194"/>
      <c r="KWY28" s="194"/>
      <c r="KWZ28" s="194"/>
      <c r="KXA28" s="194"/>
      <c r="KXB28" s="194"/>
      <c r="KXC28" s="194"/>
      <c r="KXD28" s="194"/>
      <c r="KXE28" s="194"/>
      <c r="KXF28" s="194"/>
      <c r="KXG28" s="194"/>
      <c r="KXH28" s="194"/>
      <c r="KXI28" s="194"/>
      <c r="KXJ28" s="194"/>
      <c r="KXK28" s="194"/>
      <c r="KXL28" s="194"/>
      <c r="KXM28" s="194"/>
      <c r="KXN28" s="194"/>
      <c r="KXO28" s="194"/>
      <c r="KXP28" s="194"/>
      <c r="KXQ28" s="194"/>
      <c r="KXR28" s="194"/>
      <c r="KXS28" s="194"/>
      <c r="KXT28" s="194"/>
      <c r="KXU28" s="194"/>
      <c r="KXV28" s="194"/>
      <c r="KXW28" s="194"/>
      <c r="KXX28" s="194"/>
      <c r="KXY28" s="194"/>
      <c r="KXZ28" s="194"/>
      <c r="KYA28" s="194"/>
      <c r="KYB28" s="194"/>
      <c r="KYC28" s="194"/>
      <c r="KYD28" s="194"/>
      <c r="KYE28" s="194"/>
      <c r="KYF28" s="194"/>
      <c r="KYG28" s="194"/>
      <c r="KYH28" s="194"/>
      <c r="KYI28" s="194"/>
      <c r="KYJ28" s="194"/>
      <c r="KYK28" s="194"/>
      <c r="KYL28" s="194"/>
      <c r="KYM28" s="194"/>
      <c r="KYN28" s="194"/>
      <c r="KYO28" s="194"/>
      <c r="KYP28" s="194"/>
      <c r="KYQ28" s="194"/>
      <c r="KYR28" s="194"/>
      <c r="KYS28" s="194"/>
      <c r="KYT28" s="194"/>
      <c r="KYU28" s="194"/>
      <c r="KYV28" s="194"/>
      <c r="KYW28" s="194"/>
      <c r="KYX28" s="194"/>
      <c r="KYY28" s="194"/>
      <c r="KYZ28" s="194"/>
      <c r="KZA28" s="194"/>
      <c r="KZB28" s="194"/>
      <c r="KZC28" s="194"/>
      <c r="KZD28" s="194"/>
      <c r="KZE28" s="194"/>
      <c r="KZF28" s="194"/>
      <c r="KZG28" s="194"/>
      <c r="KZH28" s="194"/>
      <c r="KZI28" s="194"/>
      <c r="KZJ28" s="194"/>
      <c r="KZK28" s="194"/>
      <c r="KZL28" s="194"/>
      <c r="KZM28" s="194"/>
      <c r="KZN28" s="194"/>
      <c r="KZO28" s="194"/>
      <c r="KZP28" s="194"/>
      <c r="KZQ28" s="194"/>
      <c r="KZR28" s="194"/>
      <c r="KZS28" s="194"/>
      <c r="KZT28" s="194"/>
      <c r="KZU28" s="194"/>
      <c r="KZV28" s="194"/>
      <c r="KZW28" s="194"/>
      <c r="KZX28" s="194"/>
      <c r="KZY28" s="194"/>
      <c r="KZZ28" s="194"/>
      <c r="LAA28" s="194"/>
      <c r="LAB28" s="194"/>
      <c r="LAC28" s="194"/>
      <c r="LAD28" s="194"/>
      <c r="LAE28" s="194"/>
      <c r="LAF28" s="194"/>
      <c r="LAG28" s="194"/>
      <c r="LAH28" s="194"/>
      <c r="LAI28" s="194"/>
      <c r="LAJ28" s="194"/>
      <c r="LAK28" s="194"/>
      <c r="LAL28" s="194"/>
      <c r="LAM28" s="194"/>
      <c r="LAN28" s="194"/>
      <c r="LAO28" s="194"/>
      <c r="LAP28" s="194"/>
      <c r="LAQ28" s="194"/>
      <c r="LAR28" s="194"/>
      <c r="LAS28" s="194"/>
      <c r="LAT28" s="194"/>
      <c r="LAU28" s="194"/>
      <c r="LAV28" s="194"/>
      <c r="LAW28" s="194"/>
      <c r="LAX28" s="194"/>
      <c r="LAY28" s="194"/>
      <c r="LAZ28" s="194"/>
      <c r="LBA28" s="194"/>
      <c r="LBB28" s="194"/>
      <c r="LBC28" s="194"/>
      <c r="LBD28" s="194"/>
      <c r="LBE28" s="194"/>
      <c r="LBF28" s="194"/>
      <c r="LBG28" s="194"/>
      <c r="LBH28" s="194"/>
      <c r="LBI28" s="194"/>
      <c r="LBJ28" s="194"/>
      <c r="LBK28" s="194"/>
      <c r="LBL28" s="194"/>
      <c r="LBM28" s="194"/>
      <c r="LBN28" s="194"/>
      <c r="LBO28" s="194"/>
      <c r="LBP28" s="194"/>
      <c r="LBQ28" s="194"/>
      <c r="LBR28" s="194"/>
      <c r="LBS28" s="194"/>
      <c r="LBT28" s="194"/>
      <c r="LBU28" s="194"/>
      <c r="LBV28" s="194"/>
      <c r="LBW28" s="194"/>
      <c r="LBX28" s="194"/>
      <c r="LBY28" s="194"/>
      <c r="LBZ28" s="194"/>
      <c r="LCA28" s="194"/>
      <c r="LCB28" s="194"/>
      <c r="LCC28" s="194"/>
      <c r="LCD28" s="194"/>
      <c r="LCE28" s="194"/>
      <c r="LCF28" s="194"/>
      <c r="LCG28" s="194"/>
      <c r="LCH28" s="194"/>
      <c r="LCI28" s="194"/>
      <c r="LCJ28" s="194"/>
      <c r="LCK28" s="194"/>
      <c r="LCL28" s="194"/>
      <c r="LCM28" s="194"/>
      <c r="LCN28" s="194"/>
      <c r="LCO28" s="194"/>
      <c r="LCP28" s="194"/>
      <c r="LCQ28" s="194"/>
      <c r="LCR28" s="194"/>
      <c r="LCS28" s="194"/>
      <c r="LCT28" s="194"/>
      <c r="LCU28" s="194"/>
      <c r="LCV28" s="194"/>
      <c r="LCW28" s="194"/>
      <c r="LCX28" s="194"/>
      <c r="LCY28" s="194"/>
      <c r="LCZ28" s="194"/>
      <c r="LDA28" s="194"/>
      <c r="LDB28" s="194"/>
      <c r="LDC28" s="194"/>
      <c r="LDD28" s="194"/>
      <c r="LDE28" s="194"/>
      <c r="LDF28" s="194"/>
      <c r="LDG28" s="194"/>
      <c r="LDH28" s="194"/>
      <c r="LDI28" s="194"/>
      <c r="LDJ28" s="194"/>
      <c r="LDK28" s="194"/>
      <c r="LDL28" s="194"/>
      <c r="LDM28" s="194"/>
      <c r="LDN28" s="194"/>
      <c r="LDO28" s="194"/>
      <c r="LDP28" s="194"/>
      <c r="LDQ28" s="194"/>
      <c r="LDR28" s="194"/>
      <c r="LDS28" s="194"/>
      <c r="LDT28" s="194"/>
      <c r="LDU28" s="194"/>
      <c r="LDV28" s="194"/>
      <c r="LDW28" s="194"/>
      <c r="LDX28" s="194"/>
      <c r="LDY28" s="194"/>
      <c r="LDZ28" s="194"/>
      <c r="LEA28" s="194"/>
      <c r="LEB28" s="194"/>
      <c r="LEC28" s="194"/>
      <c r="LED28" s="194"/>
      <c r="LEE28" s="194"/>
      <c r="LEF28" s="194"/>
      <c r="LEG28" s="194"/>
      <c r="LEH28" s="194"/>
      <c r="LEI28" s="194"/>
      <c r="LEJ28" s="194"/>
      <c r="LEK28" s="194"/>
      <c r="LEL28" s="194"/>
      <c r="LEM28" s="194"/>
      <c r="LEN28" s="194"/>
      <c r="LEO28" s="194"/>
      <c r="LEP28" s="194"/>
      <c r="LEQ28" s="194"/>
      <c r="LER28" s="194"/>
      <c r="LES28" s="194"/>
      <c r="LET28" s="194"/>
      <c r="LEU28" s="194"/>
      <c r="LEV28" s="194"/>
      <c r="LEW28" s="194"/>
      <c r="LEX28" s="194"/>
      <c r="LEY28" s="194"/>
      <c r="LEZ28" s="194"/>
      <c r="LFA28" s="194"/>
      <c r="LFB28" s="194"/>
      <c r="LFC28" s="194"/>
      <c r="LFD28" s="194"/>
      <c r="LFE28" s="194"/>
      <c r="LFF28" s="194"/>
      <c r="LFG28" s="194"/>
      <c r="LFH28" s="194"/>
      <c r="LFI28" s="194"/>
      <c r="LFJ28" s="194"/>
      <c r="LFK28" s="194"/>
      <c r="LFL28" s="194"/>
      <c r="LFM28" s="194"/>
      <c r="LFN28" s="194"/>
      <c r="LFO28" s="194"/>
      <c r="LFP28" s="194"/>
      <c r="LFQ28" s="194"/>
      <c r="LFR28" s="194"/>
      <c r="LFS28" s="194"/>
      <c r="LFT28" s="194"/>
      <c r="LFU28" s="194"/>
      <c r="LFV28" s="194"/>
      <c r="LFW28" s="194"/>
      <c r="LFX28" s="194"/>
      <c r="LFY28" s="194"/>
      <c r="LFZ28" s="194"/>
      <c r="LGA28" s="194"/>
      <c r="LGB28" s="194"/>
      <c r="LGC28" s="194"/>
      <c r="LGD28" s="194"/>
      <c r="LGE28" s="194"/>
      <c r="LGF28" s="194"/>
      <c r="LGG28" s="194"/>
      <c r="LGH28" s="194"/>
      <c r="LGI28" s="194"/>
      <c r="LGJ28" s="194"/>
      <c r="LGK28" s="194"/>
      <c r="LGL28" s="194"/>
      <c r="LGM28" s="194"/>
      <c r="LGN28" s="194"/>
      <c r="LGO28" s="194"/>
      <c r="LGP28" s="194"/>
      <c r="LGQ28" s="194"/>
      <c r="LGR28" s="194"/>
      <c r="LGS28" s="194"/>
      <c r="LGT28" s="194"/>
      <c r="LGU28" s="194"/>
      <c r="LGV28" s="194"/>
      <c r="LGW28" s="194"/>
      <c r="LGX28" s="194"/>
      <c r="LGY28" s="194"/>
      <c r="LGZ28" s="194"/>
      <c r="LHA28" s="194"/>
      <c r="LHB28" s="194"/>
      <c r="LHC28" s="194"/>
      <c r="LHD28" s="194"/>
      <c r="LHE28" s="194"/>
      <c r="LHF28" s="194"/>
      <c r="LHG28" s="194"/>
      <c r="LHH28" s="194"/>
      <c r="LHI28" s="194"/>
      <c r="LHJ28" s="194"/>
      <c r="LHK28" s="194"/>
      <c r="LHL28" s="194"/>
      <c r="LHM28" s="194"/>
      <c r="LHN28" s="194"/>
      <c r="LHO28" s="194"/>
      <c r="LHP28" s="194"/>
      <c r="LHQ28" s="194"/>
      <c r="LHR28" s="194"/>
      <c r="LHS28" s="194"/>
      <c r="LHT28" s="194"/>
      <c r="LHU28" s="194"/>
      <c r="LHV28" s="194"/>
      <c r="LHW28" s="194"/>
      <c r="LHX28" s="194"/>
      <c r="LHY28" s="194"/>
      <c r="LHZ28" s="194"/>
      <c r="LIA28" s="194"/>
      <c r="LIB28" s="194"/>
      <c r="LIC28" s="194"/>
      <c r="LID28" s="194"/>
      <c r="LIE28" s="194"/>
      <c r="LIF28" s="194"/>
      <c r="LIG28" s="194"/>
      <c r="LIH28" s="194"/>
      <c r="LII28" s="194"/>
      <c r="LIJ28" s="194"/>
      <c r="LIK28" s="194"/>
      <c r="LIL28" s="194"/>
      <c r="LIM28" s="194"/>
      <c r="LIN28" s="194"/>
      <c r="LIO28" s="194"/>
      <c r="LIP28" s="194"/>
      <c r="LIQ28" s="194"/>
      <c r="LIR28" s="194"/>
      <c r="LIS28" s="194"/>
      <c r="LIT28" s="194"/>
      <c r="LIU28" s="194"/>
      <c r="LIV28" s="194"/>
      <c r="LIW28" s="194"/>
      <c r="LIX28" s="194"/>
      <c r="LIY28" s="194"/>
      <c r="LIZ28" s="194"/>
      <c r="LJA28" s="194"/>
      <c r="LJB28" s="194"/>
      <c r="LJC28" s="194"/>
      <c r="LJD28" s="194"/>
      <c r="LJE28" s="194"/>
      <c r="LJF28" s="194"/>
      <c r="LJG28" s="194"/>
      <c r="LJH28" s="194"/>
      <c r="LJI28" s="194"/>
      <c r="LJJ28" s="194"/>
      <c r="LJK28" s="194"/>
      <c r="LJL28" s="194"/>
      <c r="LJM28" s="194"/>
      <c r="LJN28" s="194"/>
      <c r="LJO28" s="194"/>
      <c r="LJP28" s="194"/>
      <c r="LJQ28" s="194"/>
      <c r="LJR28" s="194"/>
      <c r="LJS28" s="194"/>
      <c r="LJT28" s="194"/>
      <c r="LJU28" s="194"/>
      <c r="LJV28" s="194"/>
      <c r="LJW28" s="194"/>
      <c r="LJX28" s="194"/>
      <c r="LJY28" s="194"/>
      <c r="LJZ28" s="194"/>
      <c r="LKA28" s="194"/>
      <c r="LKB28" s="194"/>
      <c r="LKC28" s="194"/>
      <c r="LKD28" s="194"/>
      <c r="LKE28" s="194"/>
      <c r="LKF28" s="194"/>
      <c r="LKG28" s="194"/>
      <c r="LKH28" s="194"/>
      <c r="LKI28" s="194"/>
      <c r="LKJ28" s="194"/>
      <c r="LKK28" s="194"/>
      <c r="LKL28" s="194"/>
      <c r="LKM28" s="194"/>
      <c r="LKN28" s="194"/>
      <c r="LKO28" s="194"/>
      <c r="LKP28" s="194"/>
      <c r="LKQ28" s="194"/>
      <c r="LKR28" s="194"/>
      <c r="LKS28" s="194"/>
      <c r="LKT28" s="194"/>
      <c r="LKU28" s="194"/>
      <c r="LKV28" s="194"/>
      <c r="LKW28" s="194"/>
      <c r="LKX28" s="194"/>
      <c r="LKY28" s="194"/>
      <c r="LKZ28" s="194"/>
      <c r="LLA28" s="194"/>
      <c r="LLB28" s="194"/>
      <c r="LLC28" s="194"/>
      <c r="LLD28" s="194"/>
      <c r="LLE28" s="194"/>
      <c r="LLF28" s="194"/>
      <c r="LLG28" s="194"/>
      <c r="LLH28" s="194"/>
      <c r="LLI28" s="194"/>
      <c r="LLJ28" s="194"/>
      <c r="LLK28" s="194"/>
      <c r="LLL28" s="194"/>
      <c r="LLM28" s="194"/>
      <c r="LLN28" s="194"/>
      <c r="LLO28" s="194"/>
      <c r="LLP28" s="194"/>
      <c r="LLQ28" s="194"/>
      <c r="LLR28" s="194"/>
      <c r="LLS28" s="194"/>
      <c r="LLT28" s="194"/>
      <c r="LLU28" s="194"/>
      <c r="LLV28" s="194"/>
      <c r="LLW28" s="194"/>
      <c r="LLX28" s="194"/>
      <c r="LLY28" s="194"/>
      <c r="LLZ28" s="194"/>
      <c r="LMA28" s="194"/>
      <c r="LMB28" s="194"/>
      <c r="LMC28" s="194"/>
      <c r="LMD28" s="194"/>
      <c r="LME28" s="194"/>
      <c r="LMF28" s="194"/>
      <c r="LMG28" s="194"/>
      <c r="LMH28" s="194"/>
      <c r="LMI28" s="194"/>
      <c r="LMJ28" s="194"/>
      <c r="LMK28" s="194"/>
      <c r="LML28" s="194"/>
      <c r="LMM28" s="194"/>
      <c r="LMN28" s="194"/>
      <c r="LMO28" s="194"/>
      <c r="LMP28" s="194"/>
      <c r="LMQ28" s="194"/>
      <c r="LMR28" s="194"/>
      <c r="LMS28" s="194"/>
      <c r="LMT28" s="194"/>
      <c r="LMU28" s="194"/>
      <c r="LMV28" s="194"/>
      <c r="LMW28" s="194"/>
      <c r="LMX28" s="194"/>
      <c r="LMY28" s="194"/>
      <c r="LMZ28" s="194"/>
      <c r="LNA28" s="194"/>
      <c r="LNB28" s="194"/>
      <c r="LNC28" s="194"/>
      <c r="LND28" s="194"/>
      <c r="LNE28" s="194"/>
      <c r="LNF28" s="194"/>
      <c r="LNG28" s="194"/>
      <c r="LNH28" s="194"/>
      <c r="LNI28" s="194"/>
      <c r="LNJ28" s="194"/>
      <c r="LNK28" s="194"/>
      <c r="LNL28" s="194"/>
      <c r="LNM28" s="194"/>
      <c r="LNN28" s="194"/>
      <c r="LNO28" s="194"/>
      <c r="LNP28" s="194"/>
      <c r="LNQ28" s="194"/>
      <c r="LNR28" s="194"/>
      <c r="LNS28" s="194"/>
      <c r="LNT28" s="194"/>
      <c r="LNU28" s="194"/>
      <c r="LNV28" s="194"/>
      <c r="LNW28" s="194"/>
      <c r="LNX28" s="194"/>
      <c r="LNY28" s="194"/>
      <c r="LNZ28" s="194"/>
      <c r="LOA28" s="194"/>
      <c r="LOB28" s="194"/>
      <c r="LOC28" s="194"/>
      <c r="LOD28" s="194"/>
      <c r="LOE28" s="194"/>
      <c r="LOF28" s="194"/>
      <c r="LOG28" s="194"/>
      <c r="LOH28" s="194"/>
      <c r="LOI28" s="194"/>
      <c r="LOJ28" s="194"/>
      <c r="LOK28" s="194"/>
      <c r="LOL28" s="194"/>
      <c r="LOM28" s="194"/>
      <c r="LON28" s="194"/>
      <c r="LOO28" s="194"/>
      <c r="LOP28" s="194"/>
      <c r="LOQ28" s="194"/>
      <c r="LOR28" s="194"/>
      <c r="LOS28" s="194"/>
      <c r="LOT28" s="194"/>
      <c r="LOU28" s="194"/>
      <c r="LOV28" s="194"/>
      <c r="LOW28" s="194"/>
      <c r="LOX28" s="194"/>
      <c r="LOY28" s="194"/>
      <c r="LOZ28" s="194"/>
      <c r="LPA28" s="194"/>
      <c r="LPB28" s="194"/>
      <c r="LPC28" s="194"/>
      <c r="LPD28" s="194"/>
      <c r="LPE28" s="194"/>
      <c r="LPF28" s="194"/>
      <c r="LPG28" s="194"/>
      <c r="LPH28" s="194"/>
      <c r="LPI28" s="194"/>
      <c r="LPJ28" s="194"/>
      <c r="LPK28" s="194"/>
      <c r="LPL28" s="194"/>
      <c r="LPM28" s="194"/>
      <c r="LPN28" s="194"/>
      <c r="LPO28" s="194"/>
      <c r="LPP28" s="194"/>
      <c r="LPQ28" s="194"/>
      <c r="LPR28" s="194"/>
      <c r="LPS28" s="194"/>
      <c r="LPT28" s="194"/>
      <c r="LPU28" s="194"/>
      <c r="LPV28" s="194"/>
      <c r="LPW28" s="194"/>
      <c r="LPX28" s="194"/>
      <c r="LPY28" s="194"/>
      <c r="LPZ28" s="194"/>
      <c r="LQA28" s="194"/>
      <c r="LQB28" s="194"/>
      <c r="LQC28" s="194"/>
      <c r="LQD28" s="194"/>
      <c r="LQE28" s="194"/>
      <c r="LQF28" s="194"/>
      <c r="LQG28" s="194"/>
      <c r="LQH28" s="194"/>
      <c r="LQI28" s="194"/>
      <c r="LQJ28" s="194"/>
      <c r="LQK28" s="194"/>
      <c r="LQL28" s="194"/>
      <c r="LQM28" s="194"/>
      <c r="LQN28" s="194"/>
      <c r="LQO28" s="194"/>
      <c r="LQP28" s="194"/>
      <c r="LQQ28" s="194"/>
      <c r="LQR28" s="194"/>
      <c r="LQS28" s="194"/>
      <c r="LQT28" s="194"/>
      <c r="LQU28" s="194"/>
      <c r="LQV28" s="194"/>
      <c r="LQW28" s="194"/>
      <c r="LQX28" s="194"/>
      <c r="LQY28" s="194"/>
      <c r="LQZ28" s="194"/>
      <c r="LRA28" s="194"/>
      <c r="LRB28" s="194"/>
      <c r="LRC28" s="194"/>
      <c r="LRD28" s="194"/>
      <c r="LRE28" s="194"/>
      <c r="LRF28" s="194"/>
      <c r="LRG28" s="194"/>
      <c r="LRH28" s="194"/>
      <c r="LRI28" s="194"/>
      <c r="LRJ28" s="194"/>
      <c r="LRK28" s="194"/>
      <c r="LRL28" s="194"/>
      <c r="LRM28" s="194"/>
      <c r="LRN28" s="194"/>
      <c r="LRO28" s="194"/>
      <c r="LRP28" s="194"/>
      <c r="LRQ28" s="194"/>
      <c r="LRR28" s="194"/>
      <c r="LRS28" s="194"/>
      <c r="LRT28" s="194"/>
      <c r="LRU28" s="194"/>
      <c r="LRV28" s="194"/>
      <c r="LRW28" s="194"/>
      <c r="LRX28" s="194"/>
      <c r="LRY28" s="194"/>
      <c r="LRZ28" s="194"/>
      <c r="LSA28" s="194"/>
      <c r="LSB28" s="194"/>
      <c r="LSC28" s="194"/>
      <c r="LSD28" s="194"/>
      <c r="LSE28" s="194"/>
      <c r="LSF28" s="194"/>
      <c r="LSG28" s="194"/>
      <c r="LSH28" s="194"/>
      <c r="LSI28" s="194"/>
      <c r="LSJ28" s="194"/>
      <c r="LSK28" s="194"/>
      <c r="LSL28" s="194"/>
      <c r="LSM28" s="194"/>
      <c r="LSN28" s="194"/>
      <c r="LSO28" s="194"/>
      <c r="LSP28" s="194"/>
      <c r="LSQ28" s="194"/>
      <c r="LSR28" s="194"/>
      <c r="LSS28" s="194"/>
      <c r="LST28" s="194"/>
      <c r="LSU28" s="194"/>
      <c r="LSV28" s="194"/>
      <c r="LSW28" s="194"/>
      <c r="LSX28" s="194"/>
      <c r="LSY28" s="194"/>
      <c r="LSZ28" s="194"/>
      <c r="LTA28" s="194"/>
      <c r="LTB28" s="194"/>
      <c r="LTC28" s="194"/>
      <c r="LTD28" s="194"/>
      <c r="LTE28" s="194"/>
      <c r="LTF28" s="194"/>
      <c r="LTG28" s="194"/>
      <c r="LTH28" s="194"/>
      <c r="LTI28" s="194"/>
      <c r="LTJ28" s="194"/>
      <c r="LTK28" s="194"/>
      <c r="LTL28" s="194"/>
      <c r="LTM28" s="194"/>
      <c r="LTN28" s="194"/>
      <c r="LTO28" s="194"/>
      <c r="LTP28" s="194"/>
      <c r="LTQ28" s="194"/>
      <c r="LTR28" s="194"/>
      <c r="LTS28" s="194"/>
      <c r="LTT28" s="194"/>
      <c r="LTU28" s="194"/>
      <c r="LTV28" s="194"/>
      <c r="LTW28" s="194"/>
      <c r="LTX28" s="194"/>
      <c r="LTY28" s="194"/>
      <c r="LTZ28" s="194"/>
      <c r="LUA28" s="194"/>
      <c r="LUB28" s="194"/>
      <c r="LUC28" s="194"/>
      <c r="LUD28" s="194"/>
      <c r="LUE28" s="194"/>
      <c r="LUF28" s="194"/>
      <c r="LUG28" s="194"/>
      <c r="LUH28" s="194"/>
      <c r="LUI28" s="194"/>
      <c r="LUJ28" s="194"/>
      <c r="LUK28" s="194"/>
      <c r="LUL28" s="194"/>
      <c r="LUM28" s="194"/>
      <c r="LUN28" s="194"/>
      <c r="LUO28" s="194"/>
      <c r="LUP28" s="194"/>
      <c r="LUQ28" s="194"/>
      <c r="LUR28" s="194"/>
      <c r="LUS28" s="194"/>
      <c r="LUT28" s="194"/>
      <c r="LUU28" s="194"/>
      <c r="LUV28" s="194"/>
      <c r="LUW28" s="194"/>
      <c r="LUX28" s="194"/>
      <c r="LUY28" s="194"/>
      <c r="LUZ28" s="194"/>
      <c r="LVA28" s="194"/>
      <c r="LVB28" s="194"/>
      <c r="LVC28" s="194"/>
      <c r="LVD28" s="194"/>
      <c r="LVE28" s="194"/>
      <c r="LVF28" s="194"/>
      <c r="LVG28" s="194"/>
      <c r="LVH28" s="194"/>
      <c r="LVI28" s="194"/>
      <c r="LVJ28" s="194"/>
      <c r="LVK28" s="194"/>
      <c r="LVL28" s="194"/>
      <c r="LVM28" s="194"/>
      <c r="LVN28" s="194"/>
      <c r="LVO28" s="194"/>
      <c r="LVP28" s="194"/>
      <c r="LVQ28" s="194"/>
      <c r="LVR28" s="194"/>
      <c r="LVS28" s="194"/>
      <c r="LVT28" s="194"/>
      <c r="LVU28" s="194"/>
      <c r="LVV28" s="194"/>
      <c r="LVW28" s="194"/>
      <c r="LVX28" s="194"/>
      <c r="LVY28" s="194"/>
      <c r="LVZ28" s="194"/>
      <c r="LWA28" s="194"/>
      <c r="LWB28" s="194"/>
      <c r="LWC28" s="194"/>
      <c r="LWD28" s="194"/>
      <c r="LWE28" s="194"/>
      <c r="LWF28" s="194"/>
      <c r="LWG28" s="194"/>
      <c r="LWH28" s="194"/>
      <c r="LWI28" s="194"/>
      <c r="LWJ28" s="194"/>
      <c r="LWK28" s="194"/>
      <c r="LWL28" s="194"/>
      <c r="LWM28" s="194"/>
      <c r="LWN28" s="194"/>
      <c r="LWO28" s="194"/>
      <c r="LWP28" s="194"/>
      <c r="LWQ28" s="194"/>
      <c r="LWR28" s="194"/>
      <c r="LWS28" s="194"/>
      <c r="LWT28" s="194"/>
      <c r="LWU28" s="194"/>
      <c r="LWV28" s="194"/>
      <c r="LWW28" s="194"/>
      <c r="LWX28" s="194"/>
      <c r="LWY28" s="194"/>
      <c r="LWZ28" s="194"/>
      <c r="LXA28" s="194"/>
      <c r="LXB28" s="194"/>
      <c r="LXC28" s="194"/>
      <c r="LXD28" s="194"/>
      <c r="LXE28" s="194"/>
      <c r="LXF28" s="194"/>
      <c r="LXG28" s="194"/>
      <c r="LXH28" s="194"/>
      <c r="LXI28" s="194"/>
      <c r="LXJ28" s="194"/>
      <c r="LXK28" s="194"/>
      <c r="LXL28" s="194"/>
      <c r="LXM28" s="194"/>
      <c r="LXN28" s="194"/>
      <c r="LXO28" s="194"/>
      <c r="LXP28" s="194"/>
      <c r="LXQ28" s="194"/>
      <c r="LXR28" s="194"/>
      <c r="LXS28" s="194"/>
      <c r="LXT28" s="194"/>
      <c r="LXU28" s="194"/>
      <c r="LXV28" s="194"/>
      <c r="LXW28" s="194"/>
      <c r="LXX28" s="194"/>
      <c r="LXY28" s="194"/>
      <c r="LXZ28" s="194"/>
      <c r="LYA28" s="194"/>
      <c r="LYB28" s="194"/>
      <c r="LYC28" s="194"/>
      <c r="LYD28" s="194"/>
      <c r="LYE28" s="194"/>
      <c r="LYF28" s="194"/>
      <c r="LYG28" s="194"/>
      <c r="LYH28" s="194"/>
      <c r="LYI28" s="194"/>
      <c r="LYJ28" s="194"/>
      <c r="LYK28" s="194"/>
      <c r="LYL28" s="194"/>
      <c r="LYM28" s="194"/>
      <c r="LYN28" s="194"/>
      <c r="LYO28" s="194"/>
      <c r="LYP28" s="194"/>
      <c r="LYQ28" s="194"/>
      <c r="LYR28" s="194"/>
      <c r="LYS28" s="194"/>
      <c r="LYT28" s="194"/>
      <c r="LYU28" s="194"/>
      <c r="LYV28" s="194"/>
      <c r="LYW28" s="194"/>
      <c r="LYX28" s="194"/>
      <c r="LYY28" s="194"/>
      <c r="LYZ28" s="194"/>
      <c r="LZA28" s="194"/>
      <c r="LZB28" s="194"/>
      <c r="LZC28" s="194"/>
      <c r="LZD28" s="194"/>
      <c r="LZE28" s="194"/>
      <c r="LZF28" s="194"/>
      <c r="LZG28" s="194"/>
      <c r="LZH28" s="194"/>
      <c r="LZI28" s="194"/>
      <c r="LZJ28" s="194"/>
      <c r="LZK28" s="194"/>
      <c r="LZL28" s="194"/>
      <c r="LZM28" s="194"/>
      <c r="LZN28" s="194"/>
      <c r="LZO28" s="194"/>
      <c r="LZP28" s="194"/>
      <c r="LZQ28" s="194"/>
      <c r="LZR28" s="194"/>
      <c r="LZS28" s="194"/>
      <c r="LZT28" s="194"/>
      <c r="LZU28" s="194"/>
      <c r="LZV28" s="194"/>
      <c r="LZW28" s="194"/>
      <c r="LZX28" s="194"/>
      <c r="LZY28" s="194"/>
      <c r="LZZ28" s="194"/>
      <c r="MAA28" s="194"/>
      <c r="MAB28" s="194"/>
      <c r="MAC28" s="194"/>
      <c r="MAD28" s="194"/>
      <c r="MAE28" s="194"/>
      <c r="MAF28" s="194"/>
      <c r="MAG28" s="194"/>
      <c r="MAH28" s="194"/>
      <c r="MAI28" s="194"/>
      <c r="MAJ28" s="194"/>
      <c r="MAK28" s="194"/>
      <c r="MAL28" s="194"/>
      <c r="MAM28" s="194"/>
      <c r="MAN28" s="194"/>
      <c r="MAO28" s="194"/>
      <c r="MAP28" s="194"/>
      <c r="MAQ28" s="194"/>
      <c r="MAR28" s="194"/>
      <c r="MAS28" s="194"/>
      <c r="MAT28" s="194"/>
      <c r="MAU28" s="194"/>
      <c r="MAV28" s="194"/>
      <c r="MAW28" s="194"/>
      <c r="MAX28" s="194"/>
      <c r="MAY28" s="194"/>
      <c r="MAZ28" s="194"/>
      <c r="MBA28" s="194"/>
      <c r="MBB28" s="194"/>
      <c r="MBC28" s="194"/>
      <c r="MBD28" s="194"/>
      <c r="MBE28" s="194"/>
      <c r="MBF28" s="194"/>
      <c r="MBG28" s="194"/>
      <c r="MBH28" s="194"/>
      <c r="MBI28" s="194"/>
      <c r="MBJ28" s="194"/>
      <c r="MBK28" s="194"/>
      <c r="MBL28" s="194"/>
      <c r="MBM28" s="194"/>
      <c r="MBN28" s="194"/>
      <c r="MBO28" s="194"/>
      <c r="MBP28" s="194"/>
      <c r="MBQ28" s="194"/>
      <c r="MBR28" s="194"/>
      <c r="MBS28" s="194"/>
      <c r="MBT28" s="194"/>
      <c r="MBU28" s="194"/>
      <c r="MBV28" s="194"/>
      <c r="MBW28" s="194"/>
      <c r="MBX28" s="194"/>
      <c r="MBY28" s="194"/>
      <c r="MBZ28" s="194"/>
      <c r="MCA28" s="194"/>
      <c r="MCB28" s="194"/>
      <c r="MCC28" s="194"/>
      <c r="MCD28" s="194"/>
      <c r="MCE28" s="194"/>
      <c r="MCF28" s="194"/>
      <c r="MCG28" s="194"/>
      <c r="MCH28" s="194"/>
      <c r="MCI28" s="194"/>
      <c r="MCJ28" s="194"/>
      <c r="MCK28" s="194"/>
      <c r="MCL28" s="194"/>
      <c r="MCM28" s="194"/>
      <c r="MCN28" s="194"/>
      <c r="MCO28" s="194"/>
      <c r="MCP28" s="194"/>
      <c r="MCQ28" s="194"/>
      <c r="MCR28" s="194"/>
      <c r="MCS28" s="194"/>
      <c r="MCT28" s="194"/>
      <c r="MCU28" s="194"/>
      <c r="MCV28" s="194"/>
      <c r="MCW28" s="194"/>
      <c r="MCX28" s="194"/>
      <c r="MCY28" s="194"/>
      <c r="MCZ28" s="194"/>
      <c r="MDA28" s="194"/>
      <c r="MDB28" s="194"/>
      <c r="MDC28" s="194"/>
      <c r="MDD28" s="194"/>
      <c r="MDE28" s="194"/>
      <c r="MDF28" s="194"/>
      <c r="MDG28" s="194"/>
      <c r="MDH28" s="194"/>
      <c r="MDI28" s="194"/>
      <c r="MDJ28" s="194"/>
      <c r="MDK28" s="194"/>
      <c r="MDL28" s="194"/>
      <c r="MDM28" s="194"/>
      <c r="MDN28" s="194"/>
      <c r="MDO28" s="194"/>
      <c r="MDP28" s="194"/>
      <c r="MDQ28" s="194"/>
      <c r="MDR28" s="194"/>
      <c r="MDS28" s="194"/>
      <c r="MDT28" s="194"/>
      <c r="MDU28" s="194"/>
      <c r="MDV28" s="194"/>
      <c r="MDW28" s="194"/>
      <c r="MDX28" s="194"/>
      <c r="MDY28" s="194"/>
      <c r="MDZ28" s="194"/>
      <c r="MEA28" s="194"/>
      <c r="MEB28" s="194"/>
      <c r="MEC28" s="194"/>
      <c r="MED28" s="194"/>
      <c r="MEE28" s="194"/>
      <c r="MEF28" s="194"/>
      <c r="MEG28" s="194"/>
      <c r="MEH28" s="194"/>
      <c r="MEI28" s="194"/>
      <c r="MEJ28" s="194"/>
      <c r="MEK28" s="194"/>
      <c r="MEL28" s="194"/>
      <c r="MEM28" s="194"/>
      <c r="MEN28" s="194"/>
      <c r="MEO28" s="194"/>
      <c r="MEP28" s="194"/>
      <c r="MEQ28" s="194"/>
      <c r="MER28" s="194"/>
      <c r="MES28" s="194"/>
      <c r="MET28" s="194"/>
      <c r="MEU28" s="194"/>
      <c r="MEV28" s="194"/>
      <c r="MEW28" s="194"/>
      <c r="MEX28" s="194"/>
      <c r="MEY28" s="194"/>
      <c r="MEZ28" s="194"/>
      <c r="MFA28" s="194"/>
      <c r="MFB28" s="194"/>
      <c r="MFC28" s="194"/>
      <c r="MFD28" s="194"/>
      <c r="MFE28" s="194"/>
      <c r="MFF28" s="194"/>
      <c r="MFG28" s="194"/>
      <c r="MFH28" s="194"/>
      <c r="MFI28" s="194"/>
      <c r="MFJ28" s="194"/>
      <c r="MFK28" s="194"/>
      <c r="MFL28" s="194"/>
      <c r="MFM28" s="194"/>
      <c r="MFN28" s="194"/>
      <c r="MFO28" s="194"/>
      <c r="MFP28" s="194"/>
      <c r="MFQ28" s="194"/>
      <c r="MFR28" s="194"/>
      <c r="MFS28" s="194"/>
      <c r="MFT28" s="194"/>
      <c r="MFU28" s="194"/>
      <c r="MFV28" s="194"/>
      <c r="MFW28" s="194"/>
      <c r="MFX28" s="194"/>
      <c r="MFY28" s="194"/>
      <c r="MFZ28" s="194"/>
      <c r="MGA28" s="194"/>
      <c r="MGB28" s="194"/>
      <c r="MGC28" s="194"/>
      <c r="MGD28" s="194"/>
      <c r="MGE28" s="194"/>
      <c r="MGF28" s="194"/>
      <c r="MGG28" s="194"/>
      <c r="MGH28" s="194"/>
      <c r="MGI28" s="194"/>
      <c r="MGJ28" s="194"/>
      <c r="MGK28" s="194"/>
      <c r="MGL28" s="194"/>
      <c r="MGM28" s="194"/>
      <c r="MGN28" s="194"/>
      <c r="MGO28" s="194"/>
      <c r="MGP28" s="194"/>
      <c r="MGQ28" s="194"/>
      <c r="MGR28" s="194"/>
      <c r="MGS28" s="194"/>
      <c r="MGT28" s="194"/>
      <c r="MGU28" s="194"/>
      <c r="MGV28" s="194"/>
      <c r="MGW28" s="194"/>
      <c r="MGX28" s="194"/>
      <c r="MGY28" s="194"/>
      <c r="MGZ28" s="194"/>
      <c r="MHA28" s="194"/>
      <c r="MHB28" s="194"/>
      <c r="MHC28" s="194"/>
      <c r="MHD28" s="194"/>
      <c r="MHE28" s="194"/>
      <c r="MHF28" s="194"/>
      <c r="MHG28" s="194"/>
      <c r="MHH28" s="194"/>
      <c r="MHI28" s="194"/>
      <c r="MHJ28" s="194"/>
      <c r="MHK28" s="194"/>
      <c r="MHL28" s="194"/>
      <c r="MHM28" s="194"/>
      <c r="MHN28" s="194"/>
      <c r="MHO28" s="194"/>
      <c r="MHP28" s="194"/>
      <c r="MHQ28" s="194"/>
      <c r="MHR28" s="194"/>
      <c r="MHS28" s="194"/>
      <c r="MHT28" s="194"/>
      <c r="MHU28" s="194"/>
      <c r="MHV28" s="194"/>
      <c r="MHW28" s="194"/>
      <c r="MHX28" s="194"/>
      <c r="MHY28" s="194"/>
      <c r="MHZ28" s="194"/>
      <c r="MIA28" s="194"/>
      <c r="MIB28" s="194"/>
      <c r="MIC28" s="194"/>
      <c r="MID28" s="194"/>
      <c r="MIE28" s="194"/>
      <c r="MIF28" s="194"/>
      <c r="MIG28" s="194"/>
      <c r="MIH28" s="194"/>
      <c r="MII28" s="194"/>
      <c r="MIJ28" s="194"/>
      <c r="MIK28" s="194"/>
      <c r="MIL28" s="194"/>
      <c r="MIM28" s="194"/>
      <c r="MIN28" s="194"/>
      <c r="MIO28" s="194"/>
      <c r="MIP28" s="194"/>
      <c r="MIQ28" s="194"/>
      <c r="MIR28" s="194"/>
      <c r="MIS28" s="194"/>
      <c r="MIT28" s="194"/>
      <c r="MIU28" s="194"/>
      <c r="MIV28" s="194"/>
      <c r="MIW28" s="194"/>
      <c r="MIX28" s="194"/>
      <c r="MIY28" s="194"/>
      <c r="MIZ28" s="194"/>
      <c r="MJA28" s="194"/>
      <c r="MJB28" s="194"/>
      <c r="MJC28" s="194"/>
      <c r="MJD28" s="194"/>
      <c r="MJE28" s="194"/>
      <c r="MJF28" s="194"/>
      <c r="MJG28" s="194"/>
      <c r="MJH28" s="194"/>
      <c r="MJI28" s="194"/>
      <c r="MJJ28" s="194"/>
      <c r="MJK28" s="194"/>
      <c r="MJL28" s="194"/>
      <c r="MJM28" s="194"/>
      <c r="MJN28" s="194"/>
      <c r="MJO28" s="194"/>
      <c r="MJP28" s="194"/>
      <c r="MJQ28" s="194"/>
      <c r="MJR28" s="194"/>
      <c r="MJS28" s="194"/>
      <c r="MJT28" s="194"/>
      <c r="MJU28" s="194"/>
      <c r="MJV28" s="194"/>
      <c r="MJW28" s="194"/>
      <c r="MJX28" s="194"/>
      <c r="MJY28" s="194"/>
      <c r="MJZ28" s="194"/>
      <c r="MKA28" s="194"/>
      <c r="MKB28" s="194"/>
      <c r="MKC28" s="194"/>
      <c r="MKD28" s="194"/>
      <c r="MKE28" s="194"/>
      <c r="MKF28" s="194"/>
      <c r="MKG28" s="194"/>
      <c r="MKH28" s="194"/>
      <c r="MKI28" s="194"/>
      <c r="MKJ28" s="194"/>
      <c r="MKK28" s="194"/>
      <c r="MKL28" s="194"/>
      <c r="MKM28" s="194"/>
      <c r="MKN28" s="194"/>
      <c r="MKO28" s="194"/>
      <c r="MKP28" s="194"/>
      <c r="MKQ28" s="194"/>
      <c r="MKR28" s="194"/>
      <c r="MKS28" s="194"/>
      <c r="MKT28" s="194"/>
      <c r="MKU28" s="194"/>
      <c r="MKV28" s="194"/>
      <c r="MKW28" s="194"/>
      <c r="MKX28" s="194"/>
      <c r="MKY28" s="194"/>
      <c r="MKZ28" s="194"/>
      <c r="MLA28" s="194"/>
      <c r="MLB28" s="194"/>
      <c r="MLC28" s="194"/>
      <c r="MLD28" s="194"/>
      <c r="MLE28" s="194"/>
      <c r="MLF28" s="194"/>
      <c r="MLG28" s="194"/>
      <c r="MLH28" s="194"/>
      <c r="MLI28" s="194"/>
      <c r="MLJ28" s="194"/>
      <c r="MLK28" s="194"/>
      <c r="MLL28" s="194"/>
      <c r="MLM28" s="194"/>
      <c r="MLN28" s="194"/>
      <c r="MLO28" s="194"/>
      <c r="MLP28" s="194"/>
      <c r="MLQ28" s="194"/>
      <c r="MLR28" s="194"/>
      <c r="MLS28" s="194"/>
      <c r="MLT28" s="194"/>
      <c r="MLU28" s="194"/>
      <c r="MLV28" s="194"/>
      <c r="MLW28" s="194"/>
      <c r="MLX28" s="194"/>
      <c r="MLY28" s="194"/>
      <c r="MLZ28" s="194"/>
      <c r="MMA28" s="194"/>
      <c r="MMB28" s="194"/>
      <c r="MMC28" s="194"/>
      <c r="MMD28" s="194"/>
      <c r="MME28" s="194"/>
      <c r="MMF28" s="194"/>
      <c r="MMG28" s="194"/>
      <c r="MMH28" s="194"/>
      <c r="MMI28" s="194"/>
      <c r="MMJ28" s="194"/>
      <c r="MMK28" s="194"/>
      <c r="MML28" s="194"/>
      <c r="MMM28" s="194"/>
      <c r="MMN28" s="194"/>
      <c r="MMO28" s="194"/>
      <c r="MMP28" s="194"/>
      <c r="MMQ28" s="194"/>
      <c r="MMR28" s="194"/>
      <c r="MMS28" s="194"/>
      <c r="MMT28" s="194"/>
      <c r="MMU28" s="194"/>
      <c r="MMV28" s="194"/>
      <c r="MMW28" s="194"/>
      <c r="MMX28" s="194"/>
      <c r="MMY28" s="194"/>
      <c r="MMZ28" s="194"/>
      <c r="MNA28" s="194"/>
      <c r="MNB28" s="194"/>
      <c r="MNC28" s="194"/>
      <c r="MND28" s="194"/>
      <c r="MNE28" s="194"/>
      <c r="MNF28" s="194"/>
      <c r="MNG28" s="194"/>
      <c r="MNH28" s="194"/>
      <c r="MNI28" s="194"/>
      <c r="MNJ28" s="194"/>
      <c r="MNK28" s="194"/>
      <c r="MNL28" s="194"/>
      <c r="MNM28" s="194"/>
      <c r="MNN28" s="194"/>
      <c r="MNO28" s="194"/>
      <c r="MNP28" s="194"/>
      <c r="MNQ28" s="194"/>
      <c r="MNR28" s="194"/>
      <c r="MNS28" s="194"/>
      <c r="MNT28" s="194"/>
      <c r="MNU28" s="194"/>
      <c r="MNV28" s="194"/>
      <c r="MNW28" s="194"/>
      <c r="MNX28" s="194"/>
      <c r="MNY28" s="194"/>
      <c r="MNZ28" s="194"/>
      <c r="MOA28" s="194"/>
      <c r="MOB28" s="194"/>
      <c r="MOC28" s="194"/>
      <c r="MOD28" s="194"/>
      <c r="MOE28" s="194"/>
      <c r="MOF28" s="194"/>
      <c r="MOG28" s="194"/>
      <c r="MOH28" s="194"/>
      <c r="MOI28" s="194"/>
      <c r="MOJ28" s="194"/>
      <c r="MOK28" s="194"/>
      <c r="MOL28" s="194"/>
      <c r="MOM28" s="194"/>
      <c r="MON28" s="194"/>
      <c r="MOO28" s="194"/>
      <c r="MOP28" s="194"/>
      <c r="MOQ28" s="194"/>
      <c r="MOR28" s="194"/>
      <c r="MOS28" s="194"/>
      <c r="MOT28" s="194"/>
      <c r="MOU28" s="194"/>
      <c r="MOV28" s="194"/>
      <c r="MOW28" s="194"/>
      <c r="MOX28" s="194"/>
      <c r="MOY28" s="194"/>
      <c r="MOZ28" s="194"/>
      <c r="MPA28" s="194"/>
      <c r="MPB28" s="194"/>
      <c r="MPC28" s="194"/>
      <c r="MPD28" s="194"/>
      <c r="MPE28" s="194"/>
      <c r="MPF28" s="194"/>
      <c r="MPG28" s="194"/>
      <c r="MPH28" s="194"/>
      <c r="MPI28" s="194"/>
      <c r="MPJ28" s="194"/>
      <c r="MPK28" s="194"/>
      <c r="MPL28" s="194"/>
      <c r="MPM28" s="194"/>
      <c r="MPN28" s="194"/>
      <c r="MPO28" s="194"/>
      <c r="MPP28" s="194"/>
      <c r="MPQ28" s="194"/>
      <c r="MPR28" s="194"/>
      <c r="MPS28" s="194"/>
      <c r="MPT28" s="194"/>
      <c r="MPU28" s="194"/>
      <c r="MPV28" s="194"/>
      <c r="MPW28" s="194"/>
      <c r="MPX28" s="194"/>
      <c r="MPY28" s="194"/>
      <c r="MPZ28" s="194"/>
      <c r="MQA28" s="194"/>
      <c r="MQB28" s="194"/>
      <c r="MQC28" s="194"/>
      <c r="MQD28" s="194"/>
      <c r="MQE28" s="194"/>
      <c r="MQF28" s="194"/>
      <c r="MQG28" s="194"/>
      <c r="MQH28" s="194"/>
      <c r="MQI28" s="194"/>
      <c r="MQJ28" s="194"/>
      <c r="MQK28" s="194"/>
      <c r="MQL28" s="194"/>
      <c r="MQM28" s="194"/>
      <c r="MQN28" s="194"/>
      <c r="MQO28" s="194"/>
      <c r="MQP28" s="194"/>
      <c r="MQQ28" s="194"/>
      <c r="MQR28" s="194"/>
      <c r="MQS28" s="194"/>
      <c r="MQT28" s="194"/>
      <c r="MQU28" s="194"/>
      <c r="MQV28" s="194"/>
      <c r="MQW28" s="194"/>
      <c r="MQX28" s="194"/>
      <c r="MQY28" s="194"/>
      <c r="MQZ28" s="194"/>
      <c r="MRA28" s="194"/>
      <c r="MRB28" s="194"/>
      <c r="MRC28" s="194"/>
      <c r="MRD28" s="194"/>
      <c r="MRE28" s="194"/>
      <c r="MRF28" s="194"/>
      <c r="MRG28" s="194"/>
      <c r="MRH28" s="194"/>
      <c r="MRI28" s="194"/>
      <c r="MRJ28" s="194"/>
      <c r="MRK28" s="194"/>
      <c r="MRL28" s="194"/>
      <c r="MRM28" s="194"/>
      <c r="MRN28" s="194"/>
      <c r="MRO28" s="194"/>
      <c r="MRP28" s="194"/>
      <c r="MRQ28" s="194"/>
      <c r="MRR28" s="194"/>
      <c r="MRS28" s="194"/>
      <c r="MRT28" s="194"/>
      <c r="MRU28" s="194"/>
      <c r="MRV28" s="194"/>
      <c r="MRW28" s="194"/>
      <c r="MRX28" s="194"/>
      <c r="MRY28" s="194"/>
      <c r="MRZ28" s="194"/>
      <c r="MSA28" s="194"/>
      <c r="MSB28" s="194"/>
      <c r="MSC28" s="194"/>
      <c r="MSD28" s="194"/>
      <c r="MSE28" s="194"/>
      <c r="MSF28" s="194"/>
      <c r="MSG28" s="194"/>
      <c r="MSH28" s="194"/>
      <c r="MSI28" s="194"/>
      <c r="MSJ28" s="194"/>
      <c r="MSK28" s="194"/>
      <c r="MSL28" s="194"/>
      <c r="MSM28" s="194"/>
      <c r="MSN28" s="194"/>
      <c r="MSO28" s="194"/>
      <c r="MSP28" s="194"/>
      <c r="MSQ28" s="194"/>
      <c r="MSR28" s="194"/>
      <c r="MSS28" s="194"/>
      <c r="MST28" s="194"/>
      <c r="MSU28" s="194"/>
      <c r="MSV28" s="194"/>
      <c r="MSW28" s="194"/>
      <c r="MSX28" s="194"/>
      <c r="MSY28" s="194"/>
      <c r="MSZ28" s="194"/>
      <c r="MTA28" s="194"/>
      <c r="MTB28" s="194"/>
      <c r="MTC28" s="194"/>
      <c r="MTD28" s="194"/>
      <c r="MTE28" s="194"/>
      <c r="MTF28" s="194"/>
      <c r="MTG28" s="194"/>
      <c r="MTH28" s="194"/>
      <c r="MTI28" s="194"/>
      <c r="MTJ28" s="194"/>
      <c r="MTK28" s="194"/>
      <c r="MTL28" s="194"/>
      <c r="MTM28" s="194"/>
      <c r="MTN28" s="194"/>
      <c r="MTO28" s="194"/>
      <c r="MTP28" s="194"/>
      <c r="MTQ28" s="194"/>
      <c r="MTR28" s="194"/>
      <c r="MTS28" s="194"/>
      <c r="MTT28" s="194"/>
      <c r="MTU28" s="194"/>
      <c r="MTV28" s="194"/>
      <c r="MTW28" s="194"/>
      <c r="MTX28" s="194"/>
      <c r="MTY28" s="194"/>
      <c r="MTZ28" s="194"/>
      <c r="MUA28" s="194"/>
      <c r="MUB28" s="194"/>
      <c r="MUC28" s="194"/>
      <c r="MUD28" s="194"/>
      <c r="MUE28" s="194"/>
      <c r="MUF28" s="194"/>
      <c r="MUG28" s="194"/>
      <c r="MUH28" s="194"/>
      <c r="MUI28" s="194"/>
      <c r="MUJ28" s="194"/>
      <c r="MUK28" s="194"/>
      <c r="MUL28" s="194"/>
      <c r="MUM28" s="194"/>
      <c r="MUN28" s="194"/>
      <c r="MUO28" s="194"/>
      <c r="MUP28" s="194"/>
      <c r="MUQ28" s="194"/>
      <c r="MUR28" s="194"/>
      <c r="MUS28" s="194"/>
      <c r="MUT28" s="194"/>
      <c r="MUU28" s="194"/>
      <c r="MUV28" s="194"/>
      <c r="MUW28" s="194"/>
      <c r="MUX28" s="194"/>
      <c r="MUY28" s="194"/>
      <c r="MUZ28" s="194"/>
      <c r="MVA28" s="194"/>
      <c r="MVB28" s="194"/>
      <c r="MVC28" s="194"/>
      <c r="MVD28" s="194"/>
      <c r="MVE28" s="194"/>
      <c r="MVF28" s="194"/>
      <c r="MVG28" s="194"/>
      <c r="MVH28" s="194"/>
      <c r="MVI28" s="194"/>
      <c r="MVJ28" s="194"/>
      <c r="MVK28" s="194"/>
      <c r="MVL28" s="194"/>
      <c r="MVM28" s="194"/>
      <c r="MVN28" s="194"/>
      <c r="MVO28" s="194"/>
      <c r="MVP28" s="194"/>
      <c r="MVQ28" s="194"/>
      <c r="MVR28" s="194"/>
      <c r="MVS28" s="194"/>
      <c r="MVT28" s="194"/>
      <c r="MVU28" s="194"/>
      <c r="MVV28" s="194"/>
      <c r="MVW28" s="194"/>
      <c r="MVX28" s="194"/>
      <c r="MVY28" s="194"/>
      <c r="MVZ28" s="194"/>
      <c r="MWA28" s="194"/>
      <c r="MWB28" s="194"/>
      <c r="MWC28" s="194"/>
      <c r="MWD28" s="194"/>
      <c r="MWE28" s="194"/>
      <c r="MWF28" s="194"/>
      <c r="MWG28" s="194"/>
      <c r="MWH28" s="194"/>
      <c r="MWI28" s="194"/>
      <c r="MWJ28" s="194"/>
      <c r="MWK28" s="194"/>
      <c r="MWL28" s="194"/>
      <c r="MWM28" s="194"/>
      <c r="MWN28" s="194"/>
      <c r="MWO28" s="194"/>
      <c r="MWP28" s="194"/>
      <c r="MWQ28" s="194"/>
      <c r="MWR28" s="194"/>
      <c r="MWS28" s="194"/>
      <c r="MWT28" s="194"/>
      <c r="MWU28" s="194"/>
      <c r="MWV28" s="194"/>
      <c r="MWW28" s="194"/>
      <c r="MWX28" s="194"/>
      <c r="MWY28" s="194"/>
      <c r="MWZ28" s="194"/>
      <c r="MXA28" s="194"/>
      <c r="MXB28" s="194"/>
      <c r="MXC28" s="194"/>
      <c r="MXD28" s="194"/>
      <c r="MXE28" s="194"/>
      <c r="MXF28" s="194"/>
      <c r="MXG28" s="194"/>
      <c r="MXH28" s="194"/>
      <c r="MXI28" s="194"/>
      <c r="MXJ28" s="194"/>
      <c r="MXK28" s="194"/>
      <c r="MXL28" s="194"/>
      <c r="MXM28" s="194"/>
      <c r="MXN28" s="194"/>
      <c r="MXO28" s="194"/>
      <c r="MXP28" s="194"/>
      <c r="MXQ28" s="194"/>
      <c r="MXR28" s="194"/>
      <c r="MXS28" s="194"/>
      <c r="MXT28" s="194"/>
      <c r="MXU28" s="194"/>
      <c r="MXV28" s="194"/>
      <c r="MXW28" s="194"/>
      <c r="MXX28" s="194"/>
      <c r="MXY28" s="194"/>
      <c r="MXZ28" s="194"/>
      <c r="MYA28" s="194"/>
      <c r="MYB28" s="194"/>
      <c r="MYC28" s="194"/>
      <c r="MYD28" s="194"/>
      <c r="MYE28" s="194"/>
      <c r="MYF28" s="194"/>
      <c r="MYG28" s="194"/>
      <c r="MYH28" s="194"/>
      <c r="MYI28" s="194"/>
      <c r="MYJ28" s="194"/>
      <c r="MYK28" s="194"/>
      <c r="MYL28" s="194"/>
      <c r="MYM28" s="194"/>
      <c r="MYN28" s="194"/>
      <c r="MYO28" s="194"/>
      <c r="MYP28" s="194"/>
      <c r="MYQ28" s="194"/>
      <c r="MYR28" s="194"/>
      <c r="MYS28" s="194"/>
      <c r="MYT28" s="194"/>
      <c r="MYU28" s="194"/>
      <c r="MYV28" s="194"/>
      <c r="MYW28" s="194"/>
      <c r="MYX28" s="194"/>
      <c r="MYY28" s="194"/>
      <c r="MYZ28" s="194"/>
      <c r="MZA28" s="194"/>
      <c r="MZB28" s="194"/>
      <c r="MZC28" s="194"/>
      <c r="MZD28" s="194"/>
      <c r="MZE28" s="194"/>
      <c r="MZF28" s="194"/>
      <c r="MZG28" s="194"/>
      <c r="MZH28" s="194"/>
      <c r="MZI28" s="194"/>
      <c r="MZJ28" s="194"/>
      <c r="MZK28" s="194"/>
      <c r="MZL28" s="194"/>
      <c r="MZM28" s="194"/>
      <c r="MZN28" s="194"/>
      <c r="MZO28" s="194"/>
      <c r="MZP28" s="194"/>
      <c r="MZQ28" s="194"/>
      <c r="MZR28" s="194"/>
      <c r="MZS28" s="194"/>
      <c r="MZT28" s="194"/>
      <c r="MZU28" s="194"/>
      <c r="MZV28" s="194"/>
      <c r="MZW28" s="194"/>
      <c r="MZX28" s="194"/>
      <c r="MZY28" s="194"/>
      <c r="MZZ28" s="194"/>
      <c r="NAA28" s="194"/>
      <c r="NAB28" s="194"/>
      <c r="NAC28" s="194"/>
      <c r="NAD28" s="194"/>
      <c r="NAE28" s="194"/>
      <c r="NAF28" s="194"/>
      <c r="NAG28" s="194"/>
      <c r="NAH28" s="194"/>
      <c r="NAI28" s="194"/>
      <c r="NAJ28" s="194"/>
      <c r="NAK28" s="194"/>
      <c r="NAL28" s="194"/>
      <c r="NAM28" s="194"/>
      <c r="NAN28" s="194"/>
      <c r="NAO28" s="194"/>
      <c r="NAP28" s="194"/>
      <c r="NAQ28" s="194"/>
      <c r="NAR28" s="194"/>
      <c r="NAS28" s="194"/>
      <c r="NAT28" s="194"/>
      <c r="NAU28" s="194"/>
      <c r="NAV28" s="194"/>
      <c r="NAW28" s="194"/>
      <c r="NAX28" s="194"/>
      <c r="NAY28" s="194"/>
      <c r="NAZ28" s="194"/>
      <c r="NBA28" s="194"/>
      <c r="NBB28" s="194"/>
      <c r="NBC28" s="194"/>
      <c r="NBD28" s="194"/>
      <c r="NBE28" s="194"/>
      <c r="NBF28" s="194"/>
      <c r="NBG28" s="194"/>
      <c r="NBH28" s="194"/>
      <c r="NBI28" s="194"/>
      <c r="NBJ28" s="194"/>
      <c r="NBK28" s="194"/>
      <c r="NBL28" s="194"/>
      <c r="NBM28" s="194"/>
      <c r="NBN28" s="194"/>
      <c r="NBO28" s="194"/>
      <c r="NBP28" s="194"/>
      <c r="NBQ28" s="194"/>
      <c r="NBR28" s="194"/>
      <c r="NBS28" s="194"/>
      <c r="NBT28" s="194"/>
      <c r="NBU28" s="194"/>
      <c r="NBV28" s="194"/>
      <c r="NBW28" s="194"/>
      <c r="NBX28" s="194"/>
      <c r="NBY28" s="194"/>
      <c r="NBZ28" s="194"/>
      <c r="NCA28" s="194"/>
      <c r="NCB28" s="194"/>
      <c r="NCC28" s="194"/>
      <c r="NCD28" s="194"/>
      <c r="NCE28" s="194"/>
      <c r="NCF28" s="194"/>
      <c r="NCG28" s="194"/>
      <c r="NCH28" s="194"/>
      <c r="NCI28" s="194"/>
      <c r="NCJ28" s="194"/>
      <c r="NCK28" s="194"/>
      <c r="NCL28" s="194"/>
      <c r="NCM28" s="194"/>
      <c r="NCN28" s="194"/>
      <c r="NCO28" s="194"/>
      <c r="NCP28" s="194"/>
      <c r="NCQ28" s="194"/>
      <c r="NCR28" s="194"/>
      <c r="NCS28" s="194"/>
      <c r="NCT28" s="194"/>
      <c r="NCU28" s="194"/>
      <c r="NCV28" s="194"/>
      <c r="NCW28" s="194"/>
      <c r="NCX28" s="194"/>
      <c r="NCY28" s="194"/>
      <c r="NCZ28" s="194"/>
      <c r="NDA28" s="194"/>
      <c r="NDB28" s="194"/>
      <c r="NDC28" s="194"/>
      <c r="NDD28" s="194"/>
      <c r="NDE28" s="194"/>
      <c r="NDF28" s="194"/>
      <c r="NDG28" s="194"/>
      <c r="NDH28" s="194"/>
      <c r="NDI28" s="194"/>
      <c r="NDJ28" s="194"/>
      <c r="NDK28" s="194"/>
      <c r="NDL28" s="194"/>
      <c r="NDM28" s="194"/>
      <c r="NDN28" s="194"/>
      <c r="NDO28" s="194"/>
      <c r="NDP28" s="194"/>
      <c r="NDQ28" s="194"/>
      <c r="NDR28" s="194"/>
      <c r="NDS28" s="194"/>
      <c r="NDT28" s="194"/>
      <c r="NDU28" s="194"/>
      <c r="NDV28" s="194"/>
      <c r="NDW28" s="194"/>
      <c r="NDX28" s="194"/>
      <c r="NDY28" s="194"/>
      <c r="NDZ28" s="194"/>
      <c r="NEA28" s="194"/>
      <c r="NEB28" s="194"/>
      <c r="NEC28" s="194"/>
      <c r="NED28" s="194"/>
      <c r="NEE28" s="194"/>
      <c r="NEF28" s="194"/>
      <c r="NEG28" s="194"/>
      <c r="NEH28" s="194"/>
      <c r="NEI28" s="194"/>
      <c r="NEJ28" s="194"/>
      <c r="NEK28" s="194"/>
      <c r="NEL28" s="194"/>
      <c r="NEM28" s="194"/>
      <c r="NEN28" s="194"/>
      <c r="NEO28" s="194"/>
      <c r="NEP28" s="194"/>
      <c r="NEQ28" s="194"/>
      <c r="NER28" s="194"/>
      <c r="NES28" s="194"/>
      <c r="NET28" s="194"/>
      <c r="NEU28" s="194"/>
      <c r="NEV28" s="194"/>
      <c r="NEW28" s="194"/>
      <c r="NEX28" s="194"/>
      <c r="NEY28" s="194"/>
      <c r="NEZ28" s="194"/>
      <c r="NFA28" s="194"/>
      <c r="NFB28" s="194"/>
      <c r="NFC28" s="194"/>
      <c r="NFD28" s="194"/>
      <c r="NFE28" s="194"/>
      <c r="NFF28" s="194"/>
      <c r="NFG28" s="194"/>
      <c r="NFH28" s="194"/>
      <c r="NFI28" s="194"/>
      <c r="NFJ28" s="194"/>
      <c r="NFK28" s="194"/>
      <c r="NFL28" s="194"/>
      <c r="NFM28" s="194"/>
      <c r="NFN28" s="194"/>
      <c r="NFO28" s="194"/>
      <c r="NFP28" s="194"/>
      <c r="NFQ28" s="194"/>
      <c r="NFR28" s="194"/>
      <c r="NFS28" s="194"/>
      <c r="NFT28" s="194"/>
      <c r="NFU28" s="194"/>
      <c r="NFV28" s="194"/>
      <c r="NFW28" s="194"/>
      <c r="NFX28" s="194"/>
      <c r="NFY28" s="194"/>
      <c r="NFZ28" s="194"/>
      <c r="NGA28" s="194"/>
      <c r="NGB28" s="194"/>
      <c r="NGC28" s="194"/>
      <c r="NGD28" s="194"/>
      <c r="NGE28" s="194"/>
      <c r="NGF28" s="194"/>
      <c r="NGG28" s="194"/>
      <c r="NGH28" s="194"/>
      <c r="NGI28" s="194"/>
      <c r="NGJ28" s="194"/>
      <c r="NGK28" s="194"/>
      <c r="NGL28" s="194"/>
      <c r="NGM28" s="194"/>
      <c r="NGN28" s="194"/>
      <c r="NGO28" s="194"/>
      <c r="NGP28" s="194"/>
      <c r="NGQ28" s="194"/>
      <c r="NGR28" s="194"/>
      <c r="NGS28" s="194"/>
      <c r="NGT28" s="194"/>
      <c r="NGU28" s="194"/>
      <c r="NGV28" s="194"/>
      <c r="NGW28" s="194"/>
      <c r="NGX28" s="194"/>
      <c r="NGY28" s="194"/>
      <c r="NGZ28" s="194"/>
      <c r="NHA28" s="194"/>
      <c r="NHB28" s="194"/>
      <c r="NHC28" s="194"/>
      <c r="NHD28" s="194"/>
      <c r="NHE28" s="194"/>
      <c r="NHF28" s="194"/>
      <c r="NHG28" s="194"/>
      <c r="NHH28" s="194"/>
      <c r="NHI28" s="194"/>
      <c r="NHJ28" s="194"/>
      <c r="NHK28" s="194"/>
      <c r="NHL28" s="194"/>
      <c r="NHM28" s="194"/>
      <c r="NHN28" s="194"/>
      <c r="NHO28" s="194"/>
      <c r="NHP28" s="194"/>
      <c r="NHQ28" s="194"/>
      <c r="NHR28" s="194"/>
      <c r="NHS28" s="194"/>
      <c r="NHT28" s="194"/>
      <c r="NHU28" s="194"/>
      <c r="NHV28" s="194"/>
      <c r="NHW28" s="194"/>
      <c r="NHX28" s="194"/>
      <c r="NHY28" s="194"/>
      <c r="NHZ28" s="194"/>
      <c r="NIA28" s="194"/>
      <c r="NIB28" s="194"/>
      <c r="NIC28" s="194"/>
      <c r="NID28" s="194"/>
      <c r="NIE28" s="194"/>
      <c r="NIF28" s="194"/>
      <c r="NIG28" s="194"/>
      <c r="NIH28" s="194"/>
      <c r="NII28" s="194"/>
      <c r="NIJ28" s="194"/>
      <c r="NIK28" s="194"/>
      <c r="NIL28" s="194"/>
      <c r="NIM28" s="194"/>
      <c r="NIN28" s="194"/>
      <c r="NIO28" s="194"/>
      <c r="NIP28" s="194"/>
      <c r="NIQ28" s="194"/>
      <c r="NIR28" s="194"/>
      <c r="NIS28" s="194"/>
      <c r="NIT28" s="194"/>
      <c r="NIU28" s="194"/>
      <c r="NIV28" s="194"/>
      <c r="NIW28" s="194"/>
      <c r="NIX28" s="194"/>
      <c r="NIY28" s="194"/>
      <c r="NIZ28" s="194"/>
      <c r="NJA28" s="194"/>
      <c r="NJB28" s="194"/>
      <c r="NJC28" s="194"/>
      <c r="NJD28" s="194"/>
      <c r="NJE28" s="194"/>
      <c r="NJF28" s="194"/>
      <c r="NJG28" s="194"/>
      <c r="NJH28" s="194"/>
      <c r="NJI28" s="194"/>
      <c r="NJJ28" s="194"/>
      <c r="NJK28" s="194"/>
      <c r="NJL28" s="194"/>
      <c r="NJM28" s="194"/>
      <c r="NJN28" s="194"/>
      <c r="NJO28" s="194"/>
      <c r="NJP28" s="194"/>
      <c r="NJQ28" s="194"/>
      <c r="NJR28" s="194"/>
      <c r="NJS28" s="194"/>
      <c r="NJT28" s="194"/>
      <c r="NJU28" s="194"/>
      <c r="NJV28" s="194"/>
      <c r="NJW28" s="194"/>
      <c r="NJX28" s="194"/>
      <c r="NJY28" s="194"/>
      <c r="NJZ28" s="194"/>
      <c r="NKA28" s="194"/>
      <c r="NKB28" s="194"/>
      <c r="NKC28" s="194"/>
      <c r="NKD28" s="194"/>
      <c r="NKE28" s="194"/>
      <c r="NKF28" s="194"/>
      <c r="NKG28" s="194"/>
      <c r="NKH28" s="194"/>
      <c r="NKI28" s="194"/>
      <c r="NKJ28" s="194"/>
      <c r="NKK28" s="194"/>
      <c r="NKL28" s="194"/>
      <c r="NKM28" s="194"/>
      <c r="NKN28" s="194"/>
      <c r="NKO28" s="194"/>
      <c r="NKP28" s="194"/>
      <c r="NKQ28" s="194"/>
      <c r="NKR28" s="194"/>
      <c r="NKS28" s="194"/>
      <c r="NKT28" s="194"/>
      <c r="NKU28" s="194"/>
      <c r="NKV28" s="194"/>
      <c r="NKW28" s="194"/>
      <c r="NKX28" s="194"/>
      <c r="NKY28" s="194"/>
      <c r="NKZ28" s="194"/>
      <c r="NLA28" s="194"/>
      <c r="NLB28" s="194"/>
      <c r="NLC28" s="194"/>
      <c r="NLD28" s="194"/>
      <c r="NLE28" s="194"/>
      <c r="NLF28" s="194"/>
      <c r="NLG28" s="194"/>
      <c r="NLH28" s="194"/>
      <c r="NLI28" s="194"/>
      <c r="NLJ28" s="194"/>
      <c r="NLK28" s="194"/>
      <c r="NLL28" s="194"/>
      <c r="NLM28" s="194"/>
      <c r="NLN28" s="194"/>
      <c r="NLO28" s="194"/>
      <c r="NLP28" s="194"/>
      <c r="NLQ28" s="194"/>
      <c r="NLR28" s="194"/>
      <c r="NLS28" s="194"/>
      <c r="NLT28" s="194"/>
      <c r="NLU28" s="194"/>
      <c r="NLV28" s="194"/>
      <c r="NLW28" s="194"/>
      <c r="NLX28" s="194"/>
      <c r="NLY28" s="194"/>
      <c r="NLZ28" s="194"/>
      <c r="NMA28" s="194"/>
      <c r="NMB28" s="194"/>
      <c r="NMC28" s="194"/>
      <c r="NMD28" s="194"/>
      <c r="NME28" s="194"/>
      <c r="NMF28" s="194"/>
      <c r="NMG28" s="194"/>
      <c r="NMH28" s="194"/>
      <c r="NMI28" s="194"/>
      <c r="NMJ28" s="194"/>
      <c r="NMK28" s="194"/>
      <c r="NML28" s="194"/>
      <c r="NMM28" s="194"/>
      <c r="NMN28" s="194"/>
      <c r="NMO28" s="194"/>
      <c r="NMP28" s="194"/>
      <c r="NMQ28" s="194"/>
      <c r="NMR28" s="194"/>
      <c r="NMS28" s="194"/>
      <c r="NMT28" s="194"/>
      <c r="NMU28" s="194"/>
      <c r="NMV28" s="194"/>
      <c r="NMW28" s="194"/>
      <c r="NMX28" s="194"/>
      <c r="NMY28" s="194"/>
      <c r="NMZ28" s="194"/>
      <c r="NNA28" s="194"/>
      <c r="NNB28" s="194"/>
      <c r="NNC28" s="194"/>
      <c r="NND28" s="194"/>
      <c r="NNE28" s="194"/>
      <c r="NNF28" s="194"/>
      <c r="NNG28" s="194"/>
      <c r="NNH28" s="194"/>
      <c r="NNI28" s="194"/>
      <c r="NNJ28" s="194"/>
      <c r="NNK28" s="194"/>
      <c r="NNL28" s="194"/>
      <c r="NNM28" s="194"/>
      <c r="NNN28" s="194"/>
      <c r="NNO28" s="194"/>
      <c r="NNP28" s="194"/>
      <c r="NNQ28" s="194"/>
      <c r="NNR28" s="194"/>
      <c r="NNS28" s="194"/>
      <c r="NNT28" s="194"/>
      <c r="NNU28" s="194"/>
      <c r="NNV28" s="194"/>
      <c r="NNW28" s="194"/>
      <c r="NNX28" s="194"/>
      <c r="NNY28" s="194"/>
      <c r="NNZ28" s="194"/>
      <c r="NOA28" s="194"/>
      <c r="NOB28" s="194"/>
      <c r="NOC28" s="194"/>
      <c r="NOD28" s="194"/>
      <c r="NOE28" s="194"/>
      <c r="NOF28" s="194"/>
      <c r="NOG28" s="194"/>
      <c r="NOH28" s="194"/>
      <c r="NOI28" s="194"/>
      <c r="NOJ28" s="194"/>
      <c r="NOK28" s="194"/>
      <c r="NOL28" s="194"/>
      <c r="NOM28" s="194"/>
      <c r="NON28" s="194"/>
      <c r="NOO28" s="194"/>
      <c r="NOP28" s="194"/>
      <c r="NOQ28" s="194"/>
      <c r="NOR28" s="194"/>
      <c r="NOS28" s="194"/>
      <c r="NOT28" s="194"/>
      <c r="NOU28" s="194"/>
      <c r="NOV28" s="194"/>
      <c r="NOW28" s="194"/>
      <c r="NOX28" s="194"/>
      <c r="NOY28" s="194"/>
      <c r="NOZ28" s="194"/>
      <c r="NPA28" s="194"/>
      <c r="NPB28" s="194"/>
      <c r="NPC28" s="194"/>
      <c r="NPD28" s="194"/>
      <c r="NPE28" s="194"/>
      <c r="NPF28" s="194"/>
      <c r="NPG28" s="194"/>
      <c r="NPH28" s="194"/>
      <c r="NPI28" s="194"/>
      <c r="NPJ28" s="194"/>
      <c r="NPK28" s="194"/>
      <c r="NPL28" s="194"/>
      <c r="NPM28" s="194"/>
      <c r="NPN28" s="194"/>
      <c r="NPO28" s="194"/>
      <c r="NPP28" s="194"/>
      <c r="NPQ28" s="194"/>
      <c r="NPR28" s="194"/>
      <c r="NPS28" s="194"/>
      <c r="NPT28" s="194"/>
      <c r="NPU28" s="194"/>
      <c r="NPV28" s="194"/>
      <c r="NPW28" s="194"/>
      <c r="NPX28" s="194"/>
      <c r="NPY28" s="194"/>
      <c r="NPZ28" s="194"/>
      <c r="NQA28" s="194"/>
      <c r="NQB28" s="194"/>
      <c r="NQC28" s="194"/>
      <c r="NQD28" s="194"/>
      <c r="NQE28" s="194"/>
      <c r="NQF28" s="194"/>
      <c r="NQG28" s="194"/>
      <c r="NQH28" s="194"/>
      <c r="NQI28" s="194"/>
      <c r="NQJ28" s="194"/>
      <c r="NQK28" s="194"/>
      <c r="NQL28" s="194"/>
      <c r="NQM28" s="194"/>
      <c r="NQN28" s="194"/>
      <c r="NQO28" s="194"/>
      <c r="NQP28" s="194"/>
      <c r="NQQ28" s="194"/>
      <c r="NQR28" s="194"/>
      <c r="NQS28" s="194"/>
      <c r="NQT28" s="194"/>
      <c r="NQU28" s="194"/>
      <c r="NQV28" s="194"/>
      <c r="NQW28" s="194"/>
      <c r="NQX28" s="194"/>
      <c r="NQY28" s="194"/>
      <c r="NQZ28" s="194"/>
      <c r="NRA28" s="194"/>
      <c r="NRB28" s="194"/>
      <c r="NRC28" s="194"/>
      <c r="NRD28" s="194"/>
      <c r="NRE28" s="194"/>
      <c r="NRF28" s="194"/>
      <c r="NRG28" s="194"/>
      <c r="NRH28" s="194"/>
      <c r="NRI28" s="194"/>
      <c r="NRJ28" s="194"/>
      <c r="NRK28" s="194"/>
      <c r="NRL28" s="194"/>
      <c r="NRM28" s="194"/>
      <c r="NRN28" s="194"/>
      <c r="NRO28" s="194"/>
      <c r="NRP28" s="194"/>
      <c r="NRQ28" s="194"/>
      <c r="NRR28" s="194"/>
      <c r="NRS28" s="194"/>
      <c r="NRT28" s="194"/>
      <c r="NRU28" s="194"/>
      <c r="NRV28" s="194"/>
      <c r="NRW28" s="194"/>
      <c r="NRX28" s="194"/>
      <c r="NRY28" s="194"/>
      <c r="NRZ28" s="194"/>
      <c r="NSA28" s="194"/>
      <c r="NSB28" s="194"/>
      <c r="NSC28" s="194"/>
      <c r="NSD28" s="194"/>
      <c r="NSE28" s="194"/>
      <c r="NSF28" s="194"/>
      <c r="NSG28" s="194"/>
      <c r="NSH28" s="194"/>
      <c r="NSI28" s="194"/>
      <c r="NSJ28" s="194"/>
      <c r="NSK28" s="194"/>
      <c r="NSL28" s="194"/>
      <c r="NSM28" s="194"/>
      <c r="NSN28" s="194"/>
      <c r="NSO28" s="194"/>
      <c r="NSP28" s="194"/>
      <c r="NSQ28" s="194"/>
      <c r="NSR28" s="194"/>
      <c r="NSS28" s="194"/>
      <c r="NST28" s="194"/>
      <c r="NSU28" s="194"/>
      <c r="NSV28" s="194"/>
      <c r="NSW28" s="194"/>
      <c r="NSX28" s="194"/>
      <c r="NSY28" s="194"/>
      <c r="NSZ28" s="194"/>
      <c r="NTA28" s="194"/>
      <c r="NTB28" s="194"/>
      <c r="NTC28" s="194"/>
      <c r="NTD28" s="194"/>
      <c r="NTE28" s="194"/>
      <c r="NTF28" s="194"/>
      <c r="NTG28" s="194"/>
      <c r="NTH28" s="194"/>
      <c r="NTI28" s="194"/>
      <c r="NTJ28" s="194"/>
      <c r="NTK28" s="194"/>
      <c r="NTL28" s="194"/>
      <c r="NTM28" s="194"/>
      <c r="NTN28" s="194"/>
      <c r="NTO28" s="194"/>
      <c r="NTP28" s="194"/>
      <c r="NTQ28" s="194"/>
      <c r="NTR28" s="194"/>
      <c r="NTS28" s="194"/>
      <c r="NTT28" s="194"/>
      <c r="NTU28" s="194"/>
      <c r="NTV28" s="194"/>
      <c r="NTW28" s="194"/>
      <c r="NTX28" s="194"/>
      <c r="NTY28" s="194"/>
      <c r="NTZ28" s="194"/>
      <c r="NUA28" s="194"/>
      <c r="NUB28" s="194"/>
      <c r="NUC28" s="194"/>
      <c r="NUD28" s="194"/>
      <c r="NUE28" s="194"/>
      <c r="NUF28" s="194"/>
      <c r="NUG28" s="194"/>
      <c r="NUH28" s="194"/>
      <c r="NUI28" s="194"/>
      <c r="NUJ28" s="194"/>
      <c r="NUK28" s="194"/>
      <c r="NUL28" s="194"/>
      <c r="NUM28" s="194"/>
      <c r="NUN28" s="194"/>
      <c r="NUO28" s="194"/>
      <c r="NUP28" s="194"/>
      <c r="NUQ28" s="194"/>
      <c r="NUR28" s="194"/>
      <c r="NUS28" s="194"/>
      <c r="NUT28" s="194"/>
      <c r="NUU28" s="194"/>
      <c r="NUV28" s="194"/>
      <c r="NUW28" s="194"/>
      <c r="NUX28" s="194"/>
      <c r="NUY28" s="194"/>
      <c r="NUZ28" s="194"/>
      <c r="NVA28" s="194"/>
      <c r="NVB28" s="194"/>
      <c r="NVC28" s="194"/>
      <c r="NVD28" s="194"/>
      <c r="NVE28" s="194"/>
      <c r="NVF28" s="194"/>
      <c r="NVG28" s="194"/>
      <c r="NVH28" s="194"/>
      <c r="NVI28" s="194"/>
      <c r="NVJ28" s="194"/>
      <c r="NVK28" s="194"/>
      <c r="NVL28" s="194"/>
      <c r="NVM28" s="194"/>
      <c r="NVN28" s="194"/>
      <c r="NVO28" s="194"/>
      <c r="NVP28" s="194"/>
      <c r="NVQ28" s="194"/>
      <c r="NVR28" s="194"/>
      <c r="NVS28" s="194"/>
      <c r="NVT28" s="194"/>
      <c r="NVU28" s="194"/>
      <c r="NVV28" s="194"/>
      <c r="NVW28" s="194"/>
      <c r="NVX28" s="194"/>
      <c r="NVY28" s="194"/>
      <c r="NVZ28" s="194"/>
      <c r="NWA28" s="194"/>
      <c r="NWB28" s="194"/>
      <c r="NWC28" s="194"/>
      <c r="NWD28" s="194"/>
      <c r="NWE28" s="194"/>
      <c r="NWF28" s="194"/>
      <c r="NWG28" s="194"/>
      <c r="NWH28" s="194"/>
      <c r="NWI28" s="194"/>
      <c r="NWJ28" s="194"/>
      <c r="NWK28" s="194"/>
      <c r="NWL28" s="194"/>
      <c r="NWM28" s="194"/>
      <c r="NWN28" s="194"/>
      <c r="NWO28" s="194"/>
      <c r="NWP28" s="194"/>
      <c r="NWQ28" s="194"/>
      <c r="NWR28" s="194"/>
      <c r="NWS28" s="194"/>
      <c r="NWT28" s="194"/>
      <c r="NWU28" s="194"/>
      <c r="NWV28" s="194"/>
      <c r="NWW28" s="194"/>
      <c r="NWX28" s="194"/>
      <c r="NWY28" s="194"/>
      <c r="NWZ28" s="194"/>
      <c r="NXA28" s="194"/>
      <c r="NXB28" s="194"/>
      <c r="NXC28" s="194"/>
      <c r="NXD28" s="194"/>
      <c r="NXE28" s="194"/>
      <c r="NXF28" s="194"/>
      <c r="NXG28" s="194"/>
      <c r="NXH28" s="194"/>
      <c r="NXI28" s="194"/>
      <c r="NXJ28" s="194"/>
      <c r="NXK28" s="194"/>
      <c r="NXL28" s="194"/>
      <c r="NXM28" s="194"/>
      <c r="NXN28" s="194"/>
      <c r="NXO28" s="194"/>
      <c r="NXP28" s="194"/>
      <c r="NXQ28" s="194"/>
      <c r="NXR28" s="194"/>
      <c r="NXS28" s="194"/>
      <c r="NXT28" s="194"/>
      <c r="NXU28" s="194"/>
      <c r="NXV28" s="194"/>
      <c r="NXW28" s="194"/>
      <c r="NXX28" s="194"/>
      <c r="NXY28" s="194"/>
      <c r="NXZ28" s="194"/>
      <c r="NYA28" s="194"/>
      <c r="NYB28" s="194"/>
      <c r="NYC28" s="194"/>
      <c r="NYD28" s="194"/>
      <c r="NYE28" s="194"/>
      <c r="NYF28" s="194"/>
      <c r="NYG28" s="194"/>
      <c r="NYH28" s="194"/>
      <c r="NYI28" s="194"/>
      <c r="NYJ28" s="194"/>
      <c r="NYK28" s="194"/>
      <c r="NYL28" s="194"/>
      <c r="NYM28" s="194"/>
      <c r="NYN28" s="194"/>
      <c r="NYO28" s="194"/>
      <c r="NYP28" s="194"/>
      <c r="NYQ28" s="194"/>
      <c r="NYR28" s="194"/>
      <c r="NYS28" s="194"/>
      <c r="NYT28" s="194"/>
      <c r="NYU28" s="194"/>
      <c r="NYV28" s="194"/>
      <c r="NYW28" s="194"/>
      <c r="NYX28" s="194"/>
      <c r="NYY28" s="194"/>
      <c r="NYZ28" s="194"/>
      <c r="NZA28" s="194"/>
      <c r="NZB28" s="194"/>
      <c r="NZC28" s="194"/>
      <c r="NZD28" s="194"/>
      <c r="NZE28" s="194"/>
      <c r="NZF28" s="194"/>
      <c r="NZG28" s="194"/>
      <c r="NZH28" s="194"/>
      <c r="NZI28" s="194"/>
      <c r="NZJ28" s="194"/>
      <c r="NZK28" s="194"/>
      <c r="NZL28" s="194"/>
      <c r="NZM28" s="194"/>
      <c r="NZN28" s="194"/>
      <c r="NZO28" s="194"/>
      <c r="NZP28" s="194"/>
      <c r="NZQ28" s="194"/>
      <c r="NZR28" s="194"/>
      <c r="NZS28" s="194"/>
      <c r="NZT28" s="194"/>
      <c r="NZU28" s="194"/>
      <c r="NZV28" s="194"/>
      <c r="NZW28" s="194"/>
      <c r="NZX28" s="194"/>
      <c r="NZY28" s="194"/>
      <c r="NZZ28" s="194"/>
      <c r="OAA28" s="194"/>
      <c r="OAB28" s="194"/>
      <c r="OAC28" s="194"/>
      <c r="OAD28" s="194"/>
      <c r="OAE28" s="194"/>
      <c r="OAF28" s="194"/>
      <c r="OAG28" s="194"/>
      <c r="OAH28" s="194"/>
      <c r="OAI28" s="194"/>
      <c r="OAJ28" s="194"/>
      <c r="OAK28" s="194"/>
      <c r="OAL28" s="194"/>
      <c r="OAM28" s="194"/>
      <c r="OAN28" s="194"/>
      <c r="OAO28" s="194"/>
      <c r="OAP28" s="194"/>
      <c r="OAQ28" s="194"/>
      <c r="OAR28" s="194"/>
      <c r="OAS28" s="194"/>
      <c r="OAT28" s="194"/>
      <c r="OAU28" s="194"/>
      <c r="OAV28" s="194"/>
      <c r="OAW28" s="194"/>
      <c r="OAX28" s="194"/>
      <c r="OAY28" s="194"/>
      <c r="OAZ28" s="194"/>
      <c r="OBA28" s="194"/>
      <c r="OBB28" s="194"/>
      <c r="OBC28" s="194"/>
      <c r="OBD28" s="194"/>
      <c r="OBE28" s="194"/>
      <c r="OBF28" s="194"/>
      <c r="OBG28" s="194"/>
      <c r="OBH28" s="194"/>
      <c r="OBI28" s="194"/>
      <c r="OBJ28" s="194"/>
      <c r="OBK28" s="194"/>
      <c r="OBL28" s="194"/>
      <c r="OBM28" s="194"/>
      <c r="OBN28" s="194"/>
      <c r="OBO28" s="194"/>
      <c r="OBP28" s="194"/>
      <c r="OBQ28" s="194"/>
      <c r="OBR28" s="194"/>
      <c r="OBS28" s="194"/>
      <c r="OBT28" s="194"/>
      <c r="OBU28" s="194"/>
      <c r="OBV28" s="194"/>
      <c r="OBW28" s="194"/>
      <c r="OBX28" s="194"/>
      <c r="OBY28" s="194"/>
      <c r="OBZ28" s="194"/>
      <c r="OCA28" s="194"/>
      <c r="OCB28" s="194"/>
      <c r="OCC28" s="194"/>
      <c r="OCD28" s="194"/>
      <c r="OCE28" s="194"/>
      <c r="OCF28" s="194"/>
      <c r="OCG28" s="194"/>
      <c r="OCH28" s="194"/>
      <c r="OCI28" s="194"/>
      <c r="OCJ28" s="194"/>
      <c r="OCK28" s="194"/>
      <c r="OCL28" s="194"/>
      <c r="OCM28" s="194"/>
      <c r="OCN28" s="194"/>
      <c r="OCO28" s="194"/>
      <c r="OCP28" s="194"/>
      <c r="OCQ28" s="194"/>
      <c r="OCR28" s="194"/>
      <c r="OCS28" s="194"/>
      <c r="OCT28" s="194"/>
      <c r="OCU28" s="194"/>
      <c r="OCV28" s="194"/>
      <c r="OCW28" s="194"/>
      <c r="OCX28" s="194"/>
      <c r="OCY28" s="194"/>
      <c r="OCZ28" s="194"/>
      <c r="ODA28" s="194"/>
      <c r="ODB28" s="194"/>
      <c r="ODC28" s="194"/>
      <c r="ODD28" s="194"/>
      <c r="ODE28" s="194"/>
      <c r="ODF28" s="194"/>
      <c r="ODG28" s="194"/>
      <c r="ODH28" s="194"/>
      <c r="ODI28" s="194"/>
      <c r="ODJ28" s="194"/>
      <c r="ODK28" s="194"/>
      <c r="ODL28" s="194"/>
      <c r="ODM28" s="194"/>
      <c r="ODN28" s="194"/>
      <c r="ODO28" s="194"/>
      <c r="ODP28" s="194"/>
      <c r="ODQ28" s="194"/>
      <c r="ODR28" s="194"/>
      <c r="ODS28" s="194"/>
      <c r="ODT28" s="194"/>
      <c r="ODU28" s="194"/>
      <c r="ODV28" s="194"/>
      <c r="ODW28" s="194"/>
      <c r="ODX28" s="194"/>
      <c r="ODY28" s="194"/>
      <c r="ODZ28" s="194"/>
      <c r="OEA28" s="194"/>
      <c r="OEB28" s="194"/>
      <c r="OEC28" s="194"/>
      <c r="OED28" s="194"/>
      <c r="OEE28" s="194"/>
      <c r="OEF28" s="194"/>
      <c r="OEG28" s="194"/>
      <c r="OEH28" s="194"/>
      <c r="OEI28" s="194"/>
      <c r="OEJ28" s="194"/>
      <c r="OEK28" s="194"/>
      <c r="OEL28" s="194"/>
      <c r="OEM28" s="194"/>
      <c r="OEN28" s="194"/>
      <c r="OEO28" s="194"/>
      <c r="OEP28" s="194"/>
      <c r="OEQ28" s="194"/>
      <c r="OER28" s="194"/>
      <c r="OES28" s="194"/>
      <c r="OET28" s="194"/>
      <c r="OEU28" s="194"/>
      <c r="OEV28" s="194"/>
      <c r="OEW28" s="194"/>
      <c r="OEX28" s="194"/>
      <c r="OEY28" s="194"/>
      <c r="OEZ28" s="194"/>
      <c r="OFA28" s="194"/>
      <c r="OFB28" s="194"/>
      <c r="OFC28" s="194"/>
      <c r="OFD28" s="194"/>
      <c r="OFE28" s="194"/>
      <c r="OFF28" s="194"/>
      <c r="OFG28" s="194"/>
      <c r="OFH28" s="194"/>
      <c r="OFI28" s="194"/>
      <c r="OFJ28" s="194"/>
      <c r="OFK28" s="194"/>
      <c r="OFL28" s="194"/>
      <c r="OFM28" s="194"/>
      <c r="OFN28" s="194"/>
      <c r="OFO28" s="194"/>
      <c r="OFP28" s="194"/>
      <c r="OFQ28" s="194"/>
      <c r="OFR28" s="194"/>
      <c r="OFS28" s="194"/>
      <c r="OFT28" s="194"/>
      <c r="OFU28" s="194"/>
      <c r="OFV28" s="194"/>
      <c r="OFW28" s="194"/>
      <c r="OFX28" s="194"/>
      <c r="OFY28" s="194"/>
      <c r="OFZ28" s="194"/>
      <c r="OGA28" s="194"/>
      <c r="OGB28" s="194"/>
      <c r="OGC28" s="194"/>
      <c r="OGD28" s="194"/>
      <c r="OGE28" s="194"/>
      <c r="OGF28" s="194"/>
      <c r="OGG28" s="194"/>
      <c r="OGH28" s="194"/>
      <c r="OGI28" s="194"/>
      <c r="OGJ28" s="194"/>
      <c r="OGK28" s="194"/>
      <c r="OGL28" s="194"/>
      <c r="OGM28" s="194"/>
      <c r="OGN28" s="194"/>
      <c r="OGO28" s="194"/>
      <c r="OGP28" s="194"/>
      <c r="OGQ28" s="194"/>
      <c r="OGR28" s="194"/>
      <c r="OGS28" s="194"/>
      <c r="OGT28" s="194"/>
      <c r="OGU28" s="194"/>
      <c r="OGV28" s="194"/>
      <c r="OGW28" s="194"/>
      <c r="OGX28" s="194"/>
      <c r="OGY28" s="194"/>
      <c r="OGZ28" s="194"/>
      <c r="OHA28" s="194"/>
      <c r="OHB28" s="194"/>
      <c r="OHC28" s="194"/>
      <c r="OHD28" s="194"/>
      <c r="OHE28" s="194"/>
      <c r="OHF28" s="194"/>
      <c r="OHG28" s="194"/>
      <c r="OHH28" s="194"/>
      <c r="OHI28" s="194"/>
      <c r="OHJ28" s="194"/>
      <c r="OHK28" s="194"/>
      <c r="OHL28" s="194"/>
      <c r="OHM28" s="194"/>
      <c r="OHN28" s="194"/>
      <c r="OHO28" s="194"/>
      <c r="OHP28" s="194"/>
      <c r="OHQ28" s="194"/>
      <c r="OHR28" s="194"/>
      <c r="OHS28" s="194"/>
      <c r="OHT28" s="194"/>
      <c r="OHU28" s="194"/>
      <c r="OHV28" s="194"/>
      <c r="OHW28" s="194"/>
      <c r="OHX28" s="194"/>
      <c r="OHY28" s="194"/>
      <c r="OHZ28" s="194"/>
      <c r="OIA28" s="194"/>
      <c r="OIB28" s="194"/>
      <c r="OIC28" s="194"/>
      <c r="OID28" s="194"/>
      <c r="OIE28" s="194"/>
      <c r="OIF28" s="194"/>
      <c r="OIG28" s="194"/>
      <c r="OIH28" s="194"/>
      <c r="OII28" s="194"/>
      <c r="OIJ28" s="194"/>
      <c r="OIK28" s="194"/>
      <c r="OIL28" s="194"/>
      <c r="OIM28" s="194"/>
      <c r="OIN28" s="194"/>
      <c r="OIO28" s="194"/>
      <c r="OIP28" s="194"/>
      <c r="OIQ28" s="194"/>
      <c r="OIR28" s="194"/>
      <c r="OIS28" s="194"/>
      <c r="OIT28" s="194"/>
      <c r="OIU28" s="194"/>
      <c r="OIV28" s="194"/>
      <c r="OIW28" s="194"/>
      <c r="OIX28" s="194"/>
      <c r="OIY28" s="194"/>
      <c r="OIZ28" s="194"/>
      <c r="OJA28" s="194"/>
      <c r="OJB28" s="194"/>
      <c r="OJC28" s="194"/>
      <c r="OJD28" s="194"/>
      <c r="OJE28" s="194"/>
      <c r="OJF28" s="194"/>
      <c r="OJG28" s="194"/>
      <c r="OJH28" s="194"/>
      <c r="OJI28" s="194"/>
      <c r="OJJ28" s="194"/>
      <c r="OJK28" s="194"/>
      <c r="OJL28" s="194"/>
      <c r="OJM28" s="194"/>
      <c r="OJN28" s="194"/>
      <c r="OJO28" s="194"/>
      <c r="OJP28" s="194"/>
      <c r="OJQ28" s="194"/>
      <c r="OJR28" s="194"/>
      <c r="OJS28" s="194"/>
      <c r="OJT28" s="194"/>
      <c r="OJU28" s="194"/>
      <c r="OJV28" s="194"/>
      <c r="OJW28" s="194"/>
      <c r="OJX28" s="194"/>
      <c r="OJY28" s="194"/>
      <c r="OJZ28" s="194"/>
      <c r="OKA28" s="194"/>
      <c r="OKB28" s="194"/>
      <c r="OKC28" s="194"/>
      <c r="OKD28" s="194"/>
      <c r="OKE28" s="194"/>
      <c r="OKF28" s="194"/>
      <c r="OKG28" s="194"/>
      <c r="OKH28" s="194"/>
      <c r="OKI28" s="194"/>
      <c r="OKJ28" s="194"/>
      <c r="OKK28" s="194"/>
      <c r="OKL28" s="194"/>
      <c r="OKM28" s="194"/>
      <c r="OKN28" s="194"/>
      <c r="OKO28" s="194"/>
      <c r="OKP28" s="194"/>
      <c r="OKQ28" s="194"/>
      <c r="OKR28" s="194"/>
      <c r="OKS28" s="194"/>
      <c r="OKT28" s="194"/>
      <c r="OKU28" s="194"/>
      <c r="OKV28" s="194"/>
      <c r="OKW28" s="194"/>
      <c r="OKX28" s="194"/>
      <c r="OKY28" s="194"/>
      <c r="OKZ28" s="194"/>
      <c r="OLA28" s="194"/>
      <c r="OLB28" s="194"/>
      <c r="OLC28" s="194"/>
      <c r="OLD28" s="194"/>
      <c r="OLE28" s="194"/>
      <c r="OLF28" s="194"/>
      <c r="OLG28" s="194"/>
      <c r="OLH28" s="194"/>
      <c r="OLI28" s="194"/>
      <c r="OLJ28" s="194"/>
      <c r="OLK28" s="194"/>
      <c r="OLL28" s="194"/>
      <c r="OLM28" s="194"/>
      <c r="OLN28" s="194"/>
      <c r="OLO28" s="194"/>
      <c r="OLP28" s="194"/>
      <c r="OLQ28" s="194"/>
      <c r="OLR28" s="194"/>
      <c r="OLS28" s="194"/>
      <c r="OLT28" s="194"/>
      <c r="OLU28" s="194"/>
      <c r="OLV28" s="194"/>
      <c r="OLW28" s="194"/>
      <c r="OLX28" s="194"/>
      <c r="OLY28" s="194"/>
      <c r="OLZ28" s="194"/>
      <c r="OMA28" s="194"/>
      <c r="OMB28" s="194"/>
      <c r="OMC28" s="194"/>
      <c r="OMD28" s="194"/>
      <c r="OME28" s="194"/>
      <c r="OMF28" s="194"/>
      <c r="OMG28" s="194"/>
      <c r="OMH28" s="194"/>
      <c r="OMI28" s="194"/>
      <c r="OMJ28" s="194"/>
      <c r="OMK28" s="194"/>
      <c r="OML28" s="194"/>
      <c r="OMM28" s="194"/>
      <c r="OMN28" s="194"/>
      <c r="OMO28" s="194"/>
      <c r="OMP28" s="194"/>
      <c r="OMQ28" s="194"/>
      <c r="OMR28" s="194"/>
      <c r="OMS28" s="194"/>
      <c r="OMT28" s="194"/>
      <c r="OMU28" s="194"/>
      <c r="OMV28" s="194"/>
      <c r="OMW28" s="194"/>
      <c r="OMX28" s="194"/>
      <c r="OMY28" s="194"/>
      <c r="OMZ28" s="194"/>
      <c r="ONA28" s="194"/>
      <c r="ONB28" s="194"/>
      <c r="ONC28" s="194"/>
      <c r="OND28" s="194"/>
      <c r="ONE28" s="194"/>
      <c r="ONF28" s="194"/>
      <c r="ONG28" s="194"/>
      <c r="ONH28" s="194"/>
      <c r="ONI28" s="194"/>
      <c r="ONJ28" s="194"/>
      <c r="ONK28" s="194"/>
      <c r="ONL28" s="194"/>
      <c r="ONM28" s="194"/>
      <c r="ONN28" s="194"/>
      <c r="ONO28" s="194"/>
      <c r="ONP28" s="194"/>
      <c r="ONQ28" s="194"/>
      <c r="ONR28" s="194"/>
      <c r="ONS28" s="194"/>
      <c r="ONT28" s="194"/>
      <c r="ONU28" s="194"/>
      <c r="ONV28" s="194"/>
      <c r="ONW28" s="194"/>
      <c r="ONX28" s="194"/>
      <c r="ONY28" s="194"/>
      <c r="ONZ28" s="194"/>
      <c r="OOA28" s="194"/>
      <c r="OOB28" s="194"/>
      <c r="OOC28" s="194"/>
      <c r="OOD28" s="194"/>
      <c r="OOE28" s="194"/>
      <c r="OOF28" s="194"/>
      <c r="OOG28" s="194"/>
      <c r="OOH28" s="194"/>
      <c r="OOI28" s="194"/>
      <c r="OOJ28" s="194"/>
      <c r="OOK28" s="194"/>
      <c r="OOL28" s="194"/>
      <c r="OOM28" s="194"/>
      <c r="OON28" s="194"/>
      <c r="OOO28" s="194"/>
      <c r="OOP28" s="194"/>
      <c r="OOQ28" s="194"/>
      <c r="OOR28" s="194"/>
      <c r="OOS28" s="194"/>
      <c r="OOT28" s="194"/>
      <c r="OOU28" s="194"/>
      <c r="OOV28" s="194"/>
      <c r="OOW28" s="194"/>
      <c r="OOX28" s="194"/>
      <c r="OOY28" s="194"/>
      <c r="OOZ28" s="194"/>
      <c r="OPA28" s="194"/>
      <c r="OPB28" s="194"/>
      <c r="OPC28" s="194"/>
      <c r="OPD28" s="194"/>
      <c r="OPE28" s="194"/>
      <c r="OPF28" s="194"/>
      <c r="OPG28" s="194"/>
      <c r="OPH28" s="194"/>
      <c r="OPI28" s="194"/>
      <c r="OPJ28" s="194"/>
      <c r="OPK28" s="194"/>
      <c r="OPL28" s="194"/>
      <c r="OPM28" s="194"/>
      <c r="OPN28" s="194"/>
      <c r="OPO28" s="194"/>
      <c r="OPP28" s="194"/>
      <c r="OPQ28" s="194"/>
      <c r="OPR28" s="194"/>
      <c r="OPS28" s="194"/>
      <c r="OPT28" s="194"/>
      <c r="OPU28" s="194"/>
      <c r="OPV28" s="194"/>
      <c r="OPW28" s="194"/>
      <c r="OPX28" s="194"/>
      <c r="OPY28" s="194"/>
      <c r="OPZ28" s="194"/>
      <c r="OQA28" s="194"/>
      <c r="OQB28" s="194"/>
      <c r="OQC28" s="194"/>
      <c r="OQD28" s="194"/>
      <c r="OQE28" s="194"/>
      <c r="OQF28" s="194"/>
      <c r="OQG28" s="194"/>
      <c r="OQH28" s="194"/>
      <c r="OQI28" s="194"/>
      <c r="OQJ28" s="194"/>
      <c r="OQK28" s="194"/>
      <c r="OQL28" s="194"/>
      <c r="OQM28" s="194"/>
      <c r="OQN28" s="194"/>
      <c r="OQO28" s="194"/>
      <c r="OQP28" s="194"/>
      <c r="OQQ28" s="194"/>
      <c r="OQR28" s="194"/>
      <c r="OQS28" s="194"/>
      <c r="OQT28" s="194"/>
      <c r="OQU28" s="194"/>
      <c r="OQV28" s="194"/>
      <c r="OQW28" s="194"/>
      <c r="OQX28" s="194"/>
      <c r="OQY28" s="194"/>
      <c r="OQZ28" s="194"/>
      <c r="ORA28" s="194"/>
      <c r="ORB28" s="194"/>
      <c r="ORC28" s="194"/>
      <c r="ORD28" s="194"/>
      <c r="ORE28" s="194"/>
      <c r="ORF28" s="194"/>
      <c r="ORG28" s="194"/>
      <c r="ORH28" s="194"/>
      <c r="ORI28" s="194"/>
      <c r="ORJ28" s="194"/>
      <c r="ORK28" s="194"/>
      <c r="ORL28" s="194"/>
      <c r="ORM28" s="194"/>
      <c r="ORN28" s="194"/>
      <c r="ORO28" s="194"/>
      <c r="ORP28" s="194"/>
      <c r="ORQ28" s="194"/>
      <c r="ORR28" s="194"/>
      <c r="ORS28" s="194"/>
      <c r="ORT28" s="194"/>
      <c r="ORU28" s="194"/>
      <c r="ORV28" s="194"/>
      <c r="ORW28" s="194"/>
      <c r="ORX28" s="194"/>
      <c r="ORY28" s="194"/>
      <c r="ORZ28" s="194"/>
      <c r="OSA28" s="194"/>
      <c r="OSB28" s="194"/>
      <c r="OSC28" s="194"/>
      <c r="OSD28" s="194"/>
      <c r="OSE28" s="194"/>
      <c r="OSF28" s="194"/>
      <c r="OSG28" s="194"/>
      <c r="OSH28" s="194"/>
      <c r="OSI28" s="194"/>
      <c r="OSJ28" s="194"/>
      <c r="OSK28" s="194"/>
      <c r="OSL28" s="194"/>
      <c r="OSM28" s="194"/>
      <c r="OSN28" s="194"/>
      <c r="OSO28" s="194"/>
      <c r="OSP28" s="194"/>
      <c r="OSQ28" s="194"/>
      <c r="OSR28" s="194"/>
      <c r="OSS28" s="194"/>
      <c r="OST28" s="194"/>
      <c r="OSU28" s="194"/>
      <c r="OSV28" s="194"/>
      <c r="OSW28" s="194"/>
      <c r="OSX28" s="194"/>
      <c r="OSY28" s="194"/>
      <c r="OSZ28" s="194"/>
      <c r="OTA28" s="194"/>
      <c r="OTB28" s="194"/>
      <c r="OTC28" s="194"/>
      <c r="OTD28" s="194"/>
      <c r="OTE28" s="194"/>
      <c r="OTF28" s="194"/>
      <c r="OTG28" s="194"/>
      <c r="OTH28" s="194"/>
      <c r="OTI28" s="194"/>
      <c r="OTJ28" s="194"/>
      <c r="OTK28" s="194"/>
      <c r="OTL28" s="194"/>
      <c r="OTM28" s="194"/>
      <c r="OTN28" s="194"/>
      <c r="OTO28" s="194"/>
      <c r="OTP28" s="194"/>
      <c r="OTQ28" s="194"/>
      <c r="OTR28" s="194"/>
      <c r="OTS28" s="194"/>
      <c r="OTT28" s="194"/>
      <c r="OTU28" s="194"/>
      <c r="OTV28" s="194"/>
      <c r="OTW28" s="194"/>
      <c r="OTX28" s="194"/>
      <c r="OTY28" s="194"/>
      <c r="OTZ28" s="194"/>
      <c r="OUA28" s="194"/>
      <c r="OUB28" s="194"/>
      <c r="OUC28" s="194"/>
      <c r="OUD28" s="194"/>
      <c r="OUE28" s="194"/>
      <c r="OUF28" s="194"/>
      <c r="OUG28" s="194"/>
      <c r="OUH28" s="194"/>
      <c r="OUI28" s="194"/>
      <c r="OUJ28" s="194"/>
      <c r="OUK28" s="194"/>
      <c r="OUL28" s="194"/>
      <c r="OUM28" s="194"/>
      <c r="OUN28" s="194"/>
      <c r="OUO28" s="194"/>
      <c r="OUP28" s="194"/>
      <c r="OUQ28" s="194"/>
      <c r="OUR28" s="194"/>
      <c r="OUS28" s="194"/>
      <c r="OUT28" s="194"/>
      <c r="OUU28" s="194"/>
      <c r="OUV28" s="194"/>
      <c r="OUW28" s="194"/>
      <c r="OUX28" s="194"/>
      <c r="OUY28" s="194"/>
      <c r="OUZ28" s="194"/>
      <c r="OVA28" s="194"/>
      <c r="OVB28" s="194"/>
      <c r="OVC28" s="194"/>
      <c r="OVD28" s="194"/>
      <c r="OVE28" s="194"/>
      <c r="OVF28" s="194"/>
      <c r="OVG28" s="194"/>
      <c r="OVH28" s="194"/>
      <c r="OVI28" s="194"/>
      <c r="OVJ28" s="194"/>
      <c r="OVK28" s="194"/>
      <c r="OVL28" s="194"/>
      <c r="OVM28" s="194"/>
      <c r="OVN28" s="194"/>
      <c r="OVO28" s="194"/>
      <c r="OVP28" s="194"/>
      <c r="OVQ28" s="194"/>
      <c r="OVR28" s="194"/>
      <c r="OVS28" s="194"/>
      <c r="OVT28" s="194"/>
      <c r="OVU28" s="194"/>
      <c r="OVV28" s="194"/>
      <c r="OVW28" s="194"/>
      <c r="OVX28" s="194"/>
      <c r="OVY28" s="194"/>
      <c r="OVZ28" s="194"/>
      <c r="OWA28" s="194"/>
      <c r="OWB28" s="194"/>
      <c r="OWC28" s="194"/>
      <c r="OWD28" s="194"/>
      <c r="OWE28" s="194"/>
      <c r="OWF28" s="194"/>
      <c r="OWG28" s="194"/>
      <c r="OWH28" s="194"/>
      <c r="OWI28" s="194"/>
      <c r="OWJ28" s="194"/>
      <c r="OWK28" s="194"/>
      <c r="OWL28" s="194"/>
      <c r="OWM28" s="194"/>
      <c r="OWN28" s="194"/>
      <c r="OWO28" s="194"/>
      <c r="OWP28" s="194"/>
      <c r="OWQ28" s="194"/>
      <c r="OWR28" s="194"/>
      <c r="OWS28" s="194"/>
      <c r="OWT28" s="194"/>
      <c r="OWU28" s="194"/>
      <c r="OWV28" s="194"/>
      <c r="OWW28" s="194"/>
      <c r="OWX28" s="194"/>
      <c r="OWY28" s="194"/>
      <c r="OWZ28" s="194"/>
      <c r="OXA28" s="194"/>
      <c r="OXB28" s="194"/>
      <c r="OXC28" s="194"/>
      <c r="OXD28" s="194"/>
      <c r="OXE28" s="194"/>
      <c r="OXF28" s="194"/>
      <c r="OXG28" s="194"/>
      <c r="OXH28" s="194"/>
      <c r="OXI28" s="194"/>
      <c r="OXJ28" s="194"/>
      <c r="OXK28" s="194"/>
      <c r="OXL28" s="194"/>
      <c r="OXM28" s="194"/>
      <c r="OXN28" s="194"/>
      <c r="OXO28" s="194"/>
      <c r="OXP28" s="194"/>
      <c r="OXQ28" s="194"/>
      <c r="OXR28" s="194"/>
      <c r="OXS28" s="194"/>
      <c r="OXT28" s="194"/>
      <c r="OXU28" s="194"/>
      <c r="OXV28" s="194"/>
      <c r="OXW28" s="194"/>
      <c r="OXX28" s="194"/>
      <c r="OXY28" s="194"/>
      <c r="OXZ28" s="194"/>
      <c r="OYA28" s="194"/>
      <c r="OYB28" s="194"/>
      <c r="OYC28" s="194"/>
      <c r="OYD28" s="194"/>
      <c r="OYE28" s="194"/>
      <c r="OYF28" s="194"/>
      <c r="OYG28" s="194"/>
      <c r="OYH28" s="194"/>
      <c r="OYI28" s="194"/>
      <c r="OYJ28" s="194"/>
      <c r="OYK28" s="194"/>
      <c r="OYL28" s="194"/>
      <c r="OYM28" s="194"/>
      <c r="OYN28" s="194"/>
      <c r="OYO28" s="194"/>
      <c r="OYP28" s="194"/>
      <c r="OYQ28" s="194"/>
      <c r="OYR28" s="194"/>
      <c r="OYS28" s="194"/>
      <c r="OYT28" s="194"/>
      <c r="OYU28" s="194"/>
      <c r="OYV28" s="194"/>
      <c r="OYW28" s="194"/>
      <c r="OYX28" s="194"/>
      <c r="OYY28" s="194"/>
      <c r="OYZ28" s="194"/>
      <c r="OZA28" s="194"/>
      <c r="OZB28" s="194"/>
      <c r="OZC28" s="194"/>
      <c r="OZD28" s="194"/>
      <c r="OZE28" s="194"/>
      <c r="OZF28" s="194"/>
      <c r="OZG28" s="194"/>
      <c r="OZH28" s="194"/>
      <c r="OZI28" s="194"/>
      <c r="OZJ28" s="194"/>
      <c r="OZK28" s="194"/>
      <c r="OZL28" s="194"/>
      <c r="OZM28" s="194"/>
      <c r="OZN28" s="194"/>
      <c r="OZO28" s="194"/>
      <c r="OZP28" s="194"/>
      <c r="OZQ28" s="194"/>
      <c r="OZR28" s="194"/>
      <c r="OZS28" s="194"/>
      <c r="OZT28" s="194"/>
      <c r="OZU28" s="194"/>
      <c r="OZV28" s="194"/>
      <c r="OZW28" s="194"/>
      <c r="OZX28" s="194"/>
      <c r="OZY28" s="194"/>
      <c r="OZZ28" s="194"/>
      <c r="PAA28" s="194"/>
      <c r="PAB28" s="194"/>
      <c r="PAC28" s="194"/>
      <c r="PAD28" s="194"/>
      <c r="PAE28" s="194"/>
      <c r="PAF28" s="194"/>
      <c r="PAG28" s="194"/>
      <c r="PAH28" s="194"/>
      <c r="PAI28" s="194"/>
      <c r="PAJ28" s="194"/>
      <c r="PAK28" s="194"/>
      <c r="PAL28" s="194"/>
      <c r="PAM28" s="194"/>
      <c r="PAN28" s="194"/>
      <c r="PAO28" s="194"/>
      <c r="PAP28" s="194"/>
      <c r="PAQ28" s="194"/>
      <c r="PAR28" s="194"/>
      <c r="PAS28" s="194"/>
      <c r="PAT28" s="194"/>
      <c r="PAU28" s="194"/>
      <c r="PAV28" s="194"/>
      <c r="PAW28" s="194"/>
      <c r="PAX28" s="194"/>
      <c r="PAY28" s="194"/>
      <c r="PAZ28" s="194"/>
      <c r="PBA28" s="194"/>
      <c r="PBB28" s="194"/>
      <c r="PBC28" s="194"/>
      <c r="PBD28" s="194"/>
      <c r="PBE28" s="194"/>
      <c r="PBF28" s="194"/>
      <c r="PBG28" s="194"/>
      <c r="PBH28" s="194"/>
      <c r="PBI28" s="194"/>
      <c r="PBJ28" s="194"/>
      <c r="PBK28" s="194"/>
      <c r="PBL28" s="194"/>
      <c r="PBM28" s="194"/>
      <c r="PBN28" s="194"/>
      <c r="PBO28" s="194"/>
      <c r="PBP28" s="194"/>
      <c r="PBQ28" s="194"/>
      <c r="PBR28" s="194"/>
      <c r="PBS28" s="194"/>
      <c r="PBT28" s="194"/>
      <c r="PBU28" s="194"/>
      <c r="PBV28" s="194"/>
      <c r="PBW28" s="194"/>
      <c r="PBX28" s="194"/>
      <c r="PBY28" s="194"/>
      <c r="PBZ28" s="194"/>
      <c r="PCA28" s="194"/>
      <c r="PCB28" s="194"/>
      <c r="PCC28" s="194"/>
      <c r="PCD28" s="194"/>
      <c r="PCE28" s="194"/>
      <c r="PCF28" s="194"/>
      <c r="PCG28" s="194"/>
      <c r="PCH28" s="194"/>
      <c r="PCI28" s="194"/>
      <c r="PCJ28" s="194"/>
      <c r="PCK28" s="194"/>
      <c r="PCL28" s="194"/>
      <c r="PCM28" s="194"/>
      <c r="PCN28" s="194"/>
      <c r="PCO28" s="194"/>
      <c r="PCP28" s="194"/>
      <c r="PCQ28" s="194"/>
      <c r="PCR28" s="194"/>
      <c r="PCS28" s="194"/>
      <c r="PCT28" s="194"/>
      <c r="PCU28" s="194"/>
      <c r="PCV28" s="194"/>
      <c r="PCW28" s="194"/>
      <c r="PCX28" s="194"/>
      <c r="PCY28" s="194"/>
      <c r="PCZ28" s="194"/>
      <c r="PDA28" s="194"/>
      <c r="PDB28" s="194"/>
      <c r="PDC28" s="194"/>
      <c r="PDD28" s="194"/>
      <c r="PDE28" s="194"/>
      <c r="PDF28" s="194"/>
      <c r="PDG28" s="194"/>
      <c r="PDH28" s="194"/>
      <c r="PDI28" s="194"/>
      <c r="PDJ28" s="194"/>
      <c r="PDK28" s="194"/>
      <c r="PDL28" s="194"/>
      <c r="PDM28" s="194"/>
      <c r="PDN28" s="194"/>
      <c r="PDO28" s="194"/>
      <c r="PDP28" s="194"/>
      <c r="PDQ28" s="194"/>
      <c r="PDR28" s="194"/>
      <c r="PDS28" s="194"/>
      <c r="PDT28" s="194"/>
      <c r="PDU28" s="194"/>
      <c r="PDV28" s="194"/>
      <c r="PDW28" s="194"/>
      <c r="PDX28" s="194"/>
      <c r="PDY28" s="194"/>
      <c r="PDZ28" s="194"/>
      <c r="PEA28" s="194"/>
      <c r="PEB28" s="194"/>
      <c r="PEC28" s="194"/>
      <c r="PED28" s="194"/>
      <c r="PEE28" s="194"/>
      <c r="PEF28" s="194"/>
      <c r="PEG28" s="194"/>
      <c r="PEH28" s="194"/>
      <c r="PEI28" s="194"/>
      <c r="PEJ28" s="194"/>
      <c r="PEK28" s="194"/>
      <c r="PEL28" s="194"/>
      <c r="PEM28" s="194"/>
      <c r="PEN28" s="194"/>
      <c r="PEO28" s="194"/>
      <c r="PEP28" s="194"/>
      <c r="PEQ28" s="194"/>
      <c r="PER28" s="194"/>
      <c r="PES28" s="194"/>
      <c r="PET28" s="194"/>
      <c r="PEU28" s="194"/>
      <c r="PEV28" s="194"/>
      <c r="PEW28" s="194"/>
      <c r="PEX28" s="194"/>
      <c r="PEY28" s="194"/>
      <c r="PEZ28" s="194"/>
      <c r="PFA28" s="194"/>
      <c r="PFB28" s="194"/>
      <c r="PFC28" s="194"/>
      <c r="PFD28" s="194"/>
      <c r="PFE28" s="194"/>
      <c r="PFF28" s="194"/>
      <c r="PFG28" s="194"/>
      <c r="PFH28" s="194"/>
      <c r="PFI28" s="194"/>
      <c r="PFJ28" s="194"/>
      <c r="PFK28" s="194"/>
      <c r="PFL28" s="194"/>
      <c r="PFM28" s="194"/>
      <c r="PFN28" s="194"/>
      <c r="PFO28" s="194"/>
      <c r="PFP28" s="194"/>
      <c r="PFQ28" s="194"/>
      <c r="PFR28" s="194"/>
      <c r="PFS28" s="194"/>
      <c r="PFT28" s="194"/>
      <c r="PFU28" s="194"/>
      <c r="PFV28" s="194"/>
      <c r="PFW28" s="194"/>
      <c r="PFX28" s="194"/>
      <c r="PFY28" s="194"/>
      <c r="PFZ28" s="194"/>
      <c r="PGA28" s="194"/>
      <c r="PGB28" s="194"/>
      <c r="PGC28" s="194"/>
      <c r="PGD28" s="194"/>
      <c r="PGE28" s="194"/>
      <c r="PGF28" s="194"/>
      <c r="PGG28" s="194"/>
      <c r="PGH28" s="194"/>
      <c r="PGI28" s="194"/>
      <c r="PGJ28" s="194"/>
      <c r="PGK28" s="194"/>
      <c r="PGL28" s="194"/>
      <c r="PGM28" s="194"/>
      <c r="PGN28" s="194"/>
      <c r="PGO28" s="194"/>
      <c r="PGP28" s="194"/>
      <c r="PGQ28" s="194"/>
      <c r="PGR28" s="194"/>
      <c r="PGS28" s="194"/>
      <c r="PGT28" s="194"/>
      <c r="PGU28" s="194"/>
      <c r="PGV28" s="194"/>
      <c r="PGW28" s="194"/>
      <c r="PGX28" s="194"/>
      <c r="PGY28" s="194"/>
      <c r="PGZ28" s="194"/>
      <c r="PHA28" s="194"/>
      <c r="PHB28" s="194"/>
      <c r="PHC28" s="194"/>
      <c r="PHD28" s="194"/>
      <c r="PHE28" s="194"/>
      <c r="PHF28" s="194"/>
      <c r="PHG28" s="194"/>
      <c r="PHH28" s="194"/>
      <c r="PHI28" s="194"/>
      <c r="PHJ28" s="194"/>
      <c r="PHK28" s="194"/>
      <c r="PHL28" s="194"/>
      <c r="PHM28" s="194"/>
      <c r="PHN28" s="194"/>
      <c r="PHO28" s="194"/>
      <c r="PHP28" s="194"/>
      <c r="PHQ28" s="194"/>
      <c r="PHR28" s="194"/>
      <c r="PHS28" s="194"/>
      <c r="PHT28" s="194"/>
      <c r="PHU28" s="194"/>
      <c r="PHV28" s="194"/>
      <c r="PHW28" s="194"/>
      <c r="PHX28" s="194"/>
      <c r="PHY28" s="194"/>
      <c r="PHZ28" s="194"/>
      <c r="PIA28" s="194"/>
      <c r="PIB28" s="194"/>
      <c r="PIC28" s="194"/>
      <c r="PID28" s="194"/>
      <c r="PIE28" s="194"/>
      <c r="PIF28" s="194"/>
      <c r="PIG28" s="194"/>
      <c r="PIH28" s="194"/>
      <c r="PII28" s="194"/>
      <c r="PIJ28" s="194"/>
      <c r="PIK28" s="194"/>
      <c r="PIL28" s="194"/>
      <c r="PIM28" s="194"/>
      <c r="PIN28" s="194"/>
      <c r="PIO28" s="194"/>
      <c r="PIP28" s="194"/>
      <c r="PIQ28" s="194"/>
      <c r="PIR28" s="194"/>
      <c r="PIS28" s="194"/>
      <c r="PIT28" s="194"/>
      <c r="PIU28" s="194"/>
      <c r="PIV28" s="194"/>
      <c r="PIW28" s="194"/>
      <c r="PIX28" s="194"/>
      <c r="PIY28" s="194"/>
      <c r="PIZ28" s="194"/>
      <c r="PJA28" s="194"/>
      <c r="PJB28" s="194"/>
      <c r="PJC28" s="194"/>
      <c r="PJD28" s="194"/>
      <c r="PJE28" s="194"/>
      <c r="PJF28" s="194"/>
      <c r="PJG28" s="194"/>
      <c r="PJH28" s="194"/>
      <c r="PJI28" s="194"/>
      <c r="PJJ28" s="194"/>
      <c r="PJK28" s="194"/>
      <c r="PJL28" s="194"/>
      <c r="PJM28" s="194"/>
      <c r="PJN28" s="194"/>
      <c r="PJO28" s="194"/>
      <c r="PJP28" s="194"/>
      <c r="PJQ28" s="194"/>
      <c r="PJR28" s="194"/>
      <c r="PJS28" s="194"/>
      <c r="PJT28" s="194"/>
      <c r="PJU28" s="194"/>
      <c r="PJV28" s="194"/>
      <c r="PJW28" s="194"/>
      <c r="PJX28" s="194"/>
      <c r="PJY28" s="194"/>
      <c r="PJZ28" s="194"/>
      <c r="PKA28" s="194"/>
      <c r="PKB28" s="194"/>
      <c r="PKC28" s="194"/>
      <c r="PKD28" s="194"/>
      <c r="PKE28" s="194"/>
      <c r="PKF28" s="194"/>
      <c r="PKG28" s="194"/>
      <c r="PKH28" s="194"/>
      <c r="PKI28" s="194"/>
      <c r="PKJ28" s="194"/>
      <c r="PKK28" s="194"/>
      <c r="PKL28" s="194"/>
      <c r="PKM28" s="194"/>
      <c r="PKN28" s="194"/>
      <c r="PKO28" s="194"/>
      <c r="PKP28" s="194"/>
      <c r="PKQ28" s="194"/>
      <c r="PKR28" s="194"/>
      <c r="PKS28" s="194"/>
      <c r="PKT28" s="194"/>
      <c r="PKU28" s="194"/>
      <c r="PKV28" s="194"/>
      <c r="PKW28" s="194"/>
      <c r="PKX28" s="194"/>
      <c r="PKY28" s="194"/>
      <c r="PKZ28" s="194"/>
      <c r="PLA28" s="194"/>
      <c r="PLB28" s="194"/>
      <c r="PLC28" s="194"/>
      <c r="PLD28" s="194"/>
      <c r="PLE28" s="194"/>
      <c r="PLF28" s="194"/>
      <c r="PLG28" s="194"/>
      <c r="PLH28" s="194"/>
      <c r="PLI28" s="194"/>
      <c r="PLJ28" s="194"/>
      <c r="PLK28" s="194"/>
      <c r="PLL28" s="194"/>
      <c r="PLM28" s="194"/>
      <c r="PLN28" s="194"/>
      <c r="PLO28" s="194"/>
      <c r="PLP28" s="194"/>
      <c r="PLQ28" s="194"/>
      <c r="PLR28" s="194"/>
      <c r="PLS28" s="194"/>
      <c r="PLT28" s="194"/>
      <c r="PLU28" s="194"/>
      <c r="PLV28" s="194"/>
      <c r="PLW28" s="194"/>
      <c r="PLX28" s="194"/>
      <c r="PLY28" s="194"/>
      <c r="PLZ28" s="194"/>
      <c r="PMA28" s="194"/>
      <c r="PMB28" s="194"/>
      <c r="PMC28" s="194"/>
      <c r="PMD28" s="194"/>
      <c r="PME28" s="194"/>
      <c r="PMF28" s="194"/>
      <c r="PMG28" s="194"/>
      <c r="PMH28" s="194"/>
      <c r="PMI28" s="194"/>
      <c r="PMJ28" s="194"/>
      <c r="PMK28" s="194"/>
      <c r="PML28" s="194"/>
      <c r="PMM28" s="194"/>
      <c r="PMN28" s="194"/>
      <c r="PMO28" s="194"/>
      <c r="PMP28" s="194"/>
      <c r="PMQ28" s="194"/>
      <c r="PMR28" s="194"/>
      <c r="PMS28" s="194"/>
      <c r="PMT28" s="194"/>
      <c r="PMU28" s="194"/>
      <c r="PMV28" s="194"/>
      <c r="PMW28" s="194"/>
      <c r="PMX28" s="194"/>
      <c r="PMY28" s="194"/>
      <c r="PMZ28" s="194"/>
      <c r="PNA28" s="194"/>
      <c r="PNB28" s="194"/>
      <c r="PNC28" s="194"/>
      <c r="PND28" s="194"/>
      <c r="PNE28" s="194"/>
      <c r="PNF28" s="194"/>
      <c r="PNG28" s="194"/>
      <c r="PNH28" s="194"/>
      <c r="PNI28" s="194"/>
      <c r="PNJ28" s="194"/>
      <c r="PNK28" s="194"/>
      <c r="PNL28" s="194"/>
      <c r="PNM28" s="194"/>
      <c r="PNN28" s="194"/>
      <c r="PNO28" s="194"/>
      <c r="PNP28" s="194"/>
      <c r="PNQ28" s="194"/>
      <c r="PNR28" s="194"/>
      <c r="PNS28" s="194"/>
      <c r="PNT28" s="194"/>
      <c r="PNU28" s="194"/>
      <c r="PNV28" s="194"/>
      <c r="PNW28" s="194"/>
      <c r="PNX28" s="194"/>
      <c r="PNY28" s="194"/>
      <c r="PNZ28" s="194"/>
      <c r="POA28" s="194"/>
      <c r="POB28" s="194"/>
      <c r="POC28" s="194"/>
      <c r="POD28" s="194"/>
      <c r="POE28" s="194"/>
      <c r="POF28" s="194"/>
      <c r="POG28" s="194"/>
      <c r="POH28" s="194"/>
      <c r="POI28" s="194"/>
      <c r="POJ28" s="194"/>
      <c r="POK28" s="194"/>
      <c r="POL28" s="194"/>
      <c r="POM28" s="194"/>
      <c r="PON28" s="194"/>
      <c r="POO28" s="194"/>
      <c r="POP28" s="194"/>
      <c r="POQ28" s="194"/>
      <c r="POR28" s="194"/>
      <c r="POS28" s="194"/>
      <c r="POT28" s="194"/>
      <c r="POU28" s="194"/>
      <c r="POV28" s="194"/>
      <c r="POW28" s="194"/>
      <c r="POX28" s="194"/>
      <c r="POY28" s="194"/>
      <c r="POZ28" s="194"/>
      <c r="PPA28" s="194"/>
      <c r="PPB28" s="194"/>
      <c r="PPC28" s="194"/>
      <c r="PPD28" s="194"/>
      <c r="PPE28" s="194"/>
      <c r="PPF28" s="194"/>
      <c r="PPG28" s="194"/>
      <c r="PPH28" s="194"/>
      <c r="PPI28" s="194"/>
      <c r="PPJ28" s="194"/>
      <c r="PPK28" s="194"/>
      <c r="PPL28" s="194"/>
      <c r="PPM28" s="194"/>
      <c r="PPN28" s="194"/>
      <c r="PPO28" s="194"/>
      <c r="PPP28" s="194"/>
      <c r="PPQ28" s="194"/>
      <c r="PPR28" s="194"/>
      <c r="PPS28" s="194"/>
      <c r="PPT28" s="194"/>
      <c r="PPU28" s="194"/>
      <c r="PPV28" s="194"/>
      <c r="PPW28" s="194"/>
      <c r="PPX28" s="194"/>
      <c r="PPY28" s="194"/>
      <c r="PPZ28" s="194"/>
      <c r="PQA28" s="194"/>
      <c r="PQB28" s="194"/>
      <c r="PQC28" s="194"/>
      <c r="PQD28" s="194"/>
      <c r="PQE28" s="194"/>
      <c r="PQF28" s="194"/>
      <c r="PQG28" s="194"/>
      <c r="PQH28" s="194"/>
      <c r="PQI28" s="194"/>
      <c r="PQJ28" s="194"/>
      <c r="PQK28" s="194"/>
      <c r="PQL28" s="194"/>
      <c r="PQM28" s="194"/>
      <c r="PQN28" s="194"/>
      <c r="PQO28" s="194"/>
      <c r="PQP28" s="194"/>
      <c r="PQQ28" s="194"/>
      <c r="PQR28" s="194"/>
      <c r="PQS28" s="194"/>
      <c r="PQT28" s="194"/>
      <c r="PQU28" s="194"/>
      <c r="PQV28" s="194"/>
      <c r="PQW28" s="194"/>
      <c r="PQX28" s="194"/>
      <c r="PQY28" s="194"/>
      <c r="PQZ28" s="194"/>
      <c r="PRA28" s="194"/>
      <c r="PRB28" s="194"/>
      <c r="PRC28" s="194"/>
      <c r="PRD28" s="194"/>
      <c r="PRE28" s="194"/>
      <c r="PRF28" s="194"/>
      <c r="PRG28" s="194"/>
      <c r="PRH28" s="194"/>
      <c r="PRI28" s="194"/>
      <c r="PRJ28" s="194"/>
      <c r="PRK28" s="194"/>
      <c r="PRL28" s="194"/>
      <c r="PRM28" s="194"/>
      <c r="PRN28" s="194"/>
      <c r="PRO28" s="194"/>
      <c r="PRP28" s="194"/>
      <c r="PRQ28" s="194"/>
      <c r="PRR28" s="194"/>
      <c r="PRS28" s="194"/>
      <c r="PRT28" s="194"/>
      <c r="PRU28" s="194"/>
      <c r="PRV28" s="194"/>
      <c r="PRW28" s="194"/>
      <c r="PRX28" s="194"/>
      <c r="PRY28" s="194"/>
      <c r="PRZ28" s="194"/>
      <c r="PSA28" s="194"/>
      <c r="PSB28" s="194"/>
      <c r="PSC28" s="194"/>
      <c r="PSD28" s="194"/>
      <c r="PSE28" s="194"/>
      <c r="PSF28" s="194"/>
      <c r="PSG28" s="194"/>
      <c r="PSH28" s="194"/>
      <c r="PSI28" s="194"/>
      <c r="PSJ28" s="194"/>
      <c r="PSK28" s="194"/>
      <c r="PSL28" s="194"/>
      <c r="PSM28" s="194"/>
      <c r="PSN28" s="194"/>
      <c r="PSO28" s="194"/>
      <c r="PSP28" s="194"/>
      <c r="PSQ28" s="194"/>
      <c r="PSR28" s="194"/>
      <c r="PSS28" s="194"/>
      <c r="PST28" s="194"/>
      <c r="PSU28" s="194"/>
      <c r="PSV28" s="194"/>
      <c r="PSW28" s="194"/>
      <c r="PSX28" s="194"/>
      <c r="PSY28" s="194"/>
      <c r="PSZ28" s="194"/>
      <c r="PTA28" s="194"/>
      <c r="PTB28" s="194"/>
      <c r="PTC28" s="194"/>
      <c r="PTD28" s="194"/>
      <c r="PTE28" s="194"/>
      <c r="PTF28" s="194"/>
      <c r="PTG28" s="194"/>
      <c r="PTH28" s="194"/>
      <c r="PTI28" s="194"/>
      <c r="PTJ28" s="194"/>
      <c r="PTK28" s="194"/>
      <c r="PTL28" s="194"/>
      <c r="PTM28" s="194"/>
      <c r="PTN28" s="194"/>
      <c r="PTO28" s="194"/>
      <c r="PTP28" s="194"/>
      <c r="PTQ28" s="194"/>
      <c r="PTR28" s="194"/>
      <c r="PTS28" s="194"/>
      <c r="PTT28" s="194"/>
      <c r="PTU28" s="194"/>
      <c r="PTV28" s="194"/>
      <c r="PTW28" s="194"/>
      <c r="PTX28" s="194"/>
      <c r="PTY28" s="194"/>
      <c r="PTZ28" s="194"/>
      <c r="PUA28" s="194"/>
      <c r="PUB28" s="194"/>
      <c r="PUC28" s="194"/>
      <c r="PUD28" s="194"/>
      <c r="PUE28" s="194"/>
      <c r="PUF28" s="194"/>
      <c r="PUG28" s="194"/>
      <c r="PUH28" s="194"/>
      <c r="PUI28" s="194"/>
      <c r="PUJ28" s="194"/>
      <c r="PUK28" s="194"/>
      <c r="PUL28" s="194"/>
      <c r="PUM28" s="194"/>
      <c r="PUN28" s="194"/>
      <c r="PUO28" s="194"/>
      <c r="PUP28" s="194"/>
      <c r="PUQ28" s="194"/>
      <c r="PUR28" s="194"/>
      <c r="PUS28" s="194"/>
      <c r="PUT28" s="194"/>
      <c r="PUU28" s="194"/>
      <c r="PUV28" s="194"/>
      <c r="PUW28" s="194"/>
      <c r="PUX28" s="194"/>
      <c r="PUY28" s="194"/>
      <c r="PUZ28" s="194"/>
      <c r="PVA28" s="194"/>
      <c r="PVB28" s="194"/>
      <c r="PVC28" s="194"/>
      <c r="PVD28" s="194"/>
      <c r="PVE28" s="194"/>
      <c r="PVF28" s="194"/>
      <c r="PVG28" s="194"/>
      <c r="PVH28" s="194"/>
      <c r="PVI28" s="194"/>
      <c r="PVJ28" s="194"/>
      <c r="PVK28" s="194"/>
      <c r="PVL28" s="194"/>
      <c r="PVM28" s="194"/>
      <c r="PVN28" s="194"/>
      <c r="PVO28" s="194"/>
      <c r="PVP28" s="194"/>
      <c r="PVQ28" s="194"/>
      <c r="PVR28" s="194"/>
      <c r="PVS28" s="194"/>
      <c r="PVT28" s="194"/>
      <c r="PVU28" s="194"/>
      <c r="PVV28" s="194"/>
      <c r="PVW28" s="194"/>
      <c r="PVX28" s="194"/>
      <c r="PVY28" s="194"/>
      <c r="PVZ28" s="194"/>
      <c r="PWA28" s="194"/>
      <c r="PWB28" s="194"/>
      <c r="PWC28" s="194"/>
      <c r="PWD28" s="194"/>
      <c r="PWE28" s="194"/>
      <c r="PWF28" s="194"/>
      <c r="PWG28" s="194"/>
      <c r="PWH28" s="194"/>
      <c r="PWI28" s="194"/>
      <c r="PWJ28" s="194"/>
      <c r="PWK28" s="194"/>
      <c r="PWL28" s="194"/>
      <c r="PWM28" s="194"/>
      <c r="PWN28" s="194"/>
      <c r="PWO28" s="194"/>
      <c r="PWP28" s="194"/>
      <c r="PWQ28" s="194"/>
      <c r="PWR28" s="194"/>
      <c r="PWS28" s="194"/>
      <c r="PWT28" s="194"/>
      <c r="PWU28" s="194"/>
      <c r="PWV28" s="194"/>
      <c r="PWW28" s="194"/>
      <c r="PWX28" s="194"/>
      <c r="PWY28" s="194"/>
      <c r="PWZ28" s="194"/>
      <c r="PXA28" s="194"/>
      <c r="PXB28" s="194"/>
      <c r="PXC28" s="194"/>
      <c r="PXD28" s="194"/>
      <c r="PXE28" s="194"/>
      <c r="PXF28" s="194"/>
      <c r="PXG28" s="194"/>
      <c r="PXH28" s="194"/>
      <c r="PXI28" s="194"/>
      <c r="PXJ28" s="194"/>
      <c r="PXK28" s="194"/>
      <c r="PXL28" s="194"/>
      <c r="PXM28" s="194"/>
      <c r="PXN28" s="194"/>
      <c r="PXO28" s="194"/>
      <c r="PXP28" s="194"/>
      <c r="PXQ28" s="194"/>
      <c r="PXR28" s="194"/>
      <c r="PXS28" s="194"/>
      <c r="PXT28" s="194"/>
      <c r="PXU28" s="194"/>
      <c r="PXV28" s="194"/>
      <c r="PXW28" s="194"/>
      <c r="PXX28" s="194"/>
      <c r="PXY28" s="194"/>
      <c r="PXZ28" s="194"/>
      <c r="PYA28" s="194"/>
      <c r="PYB28" s="194"/>
      <c r="PYC28" s="194"/>
      <c r="PYD28" s="194"/>
      <c r="PYE28" s="194"/>
      <c r="PYF28" s="194"/>
      <c r="PYG28" s="194"/>
      <c r="PYH28" s="194"/>
      <c r="PYI28" s="194"/>
      <c r="PYJ28" s="194"/>
      <c r="PYK28" s="194"/>
      <c r="PYL28" s="194"/>
      <c r="PYM28" s="194"/>
      <c r="PYN28" s="194"/>
      <c r="PYO28" s="194"/>
      <c r="PYP28" s="194"/>
      <c r="PYQ28" s="194"/>
      <c r="PYR28" s="194"/>
      <c r="PYS28" s="194"/>
      <c r="PYT28" s="194"/>
      <c r="PYU28" s="194"/>
      <c r="PYV28" s="194"/>
      <c r="PYW28" s="194"/>
      <c r="PYX28" s="194"/>
      <c r="PYY28" s="194"/>
      <c r="PYZ28" s="194"/>
      <c r="PZA28" s="194"/>
      <c r="PZB28" s="194"/>
      <c r="PZC28" s="194"/>
      <c r="PZD28" s="194"/>
      <c r="PZE28" s="194"/>
      <c r="PZF28" s="194"/>
      <c r="PZG28" s="194"/>
      <c r="PZH28" s="194"/>
      <c r="PZI28" s="194"/>
      <c r="PZJ28" s="194"/>
      <c r="PZK28" s="194"/>
      <c r="PZL28" s="194"/>
      <c r="PZM28" s="194"/>
      <c r="PZN28" s="194"/>
      <c r="PZO28" s="194"/>
      <c r="PZP28" s="194"/>
      <c r="PZQ28" s="194"/>
      <c r="PZR28" s="194"/>
      <c r="PZS28" s="194"/>
      <c r="PZT28" s="194"/>
      <c r="PZU28" s="194"/>
      <c r="PZV28" s="194"/>
      <c r="PZW28" s="194"/>
      <c r="PZX28" s="194"/>
      <c r="PZY28" s="194"/>
      <c r="PZZ28" s="194"/>
      <c r="QAA28" s="194"/>
      <c r="QAB28" s="194"/>
      <c r="QAC28" s="194"/>
      <c r="QAD28" s="194"/>
      <c r="QAE28" s="194"/>
      <c r="QAF28" s="194"/>
      <c r="QAG28" s="194"/>
      <c r="QAH28" s="194"/>
      <c r="QAI28" s="194"/>
      <c r="QAJ28" s="194"/>
      <c r="QAK28" s="194"/>
      <c r="QAL28" s="194"/>
      <c r="QAM28" s="194"/>
      <c r="QAN28" s="194"/>
      <c r="QAO28" s="194"/>
      <c r="QAP28" s="194"/>
      <c r="QAQ28" s="194"/>
      <c r="QAR28" s="194"/>
      <c r="QAS28" s="194"/>
      <c r="QAT28" s="194"/>
      <c r="QAU28" s="194"/>
      <c r="QAV28" s="194"/>
      <c r="QAW28" s="194"/>
      <c r="QAX28" s="194"/>
      <c r="QAY28" s="194"/>
      <c r="QAZ28" s="194"/>
      <c r="QBA28" s="194"/>
      <c r="QBB28" s="194"/>
      <c r="QBC28" s="194"/>
      <c r="QBD28" s="194"/>
      <c r="QBE28" s="194"/>
      <c r="QBF28" s="194"/>
      <c r="QBG28" s="194"/>
      <c r="QBH28" s="194"/>
      <c r="QBI28" s="194"/>
      <c r="QBJ28" s="194"/>
      <c r="QBK28" s="194"/>
      <c r="QBL28" s="194"/>
      <c r="QBM28" s="194"/>
      <c r="QBN28" s="194"/>
      <c r="QBO28" s="194"/>
      <c r="QBP28" s="194"/>
      <c r="QBQ28" s="194"/>
      <c r="QBR28" s="194"/>
      <c r="QBS28" s="194"/>
      <c r="QBT28" s="194"/>
      <c r="QBU28" s="194"/>
      <c r="QBV28" s="194"/>
      <c r="QBW28" s="194"/>
      <c r="QBX28" s="194"/>
      <c r="QBY28" s="194"/>
      <c r="QBZ28" s="194"/>
      <c r="QCA28" s="194"/>
      <c r="QCB28" s="194"/>
      <c r="QCC28" s="194"/>
      <c r="QCD28" s="194"/>
      <c r="QCE28" s="194"/>
      <c r="QCF28" s="194"/>
      <c r="QCG28" s="194"/>
      <c r="QCH28" s="194"/>
      <c r="QCI28" s="194"/>
      <c r="QCJ28" s="194"/>
      <c r="QCK28" s="194"/>
      <c r="QCL28" s="194"/>
      <c r="QCM28" s="194"/>
      <c r="QCN28" s="194"/>
      <c r="QCO28" s="194"/>
      <c r="QCP28" s="194"/>
      <c r="QCQ28" s="194"/>
      <c r="QCR28" s="194"/>
      <c r="QCS28" s="194"/>
      <c r="QCT28" s="194"/>
      <c r="QCU28" s="194"/>
      <c r="QCV28" s="194"/>
      <c r="QCW28" s="194"/>
      <c r="QCX28" s="194"/>
      <c r="QCY28" s="194"/>
      <c r="QCZ28" s="194"/>
      <c r="QDA28" s="194"/>
      <c r="QDB28" s="194"/>
      <c r="QDC28" s="194"/>
      <c r="QDD28" s="194"/>
      <c r="QDE28" s="194"/>
      <c r="QDF28" s="194"/>
      <c r="QDG28" s="194"/>
      <c r="QDH28" s="194"/>
      <c r="QDI28" s="194"/>
      <c r="QDJ28" s="194"/>
      <c r="QDK28" s="194"/>
      <c r="QDL28" s="194"/>
      <c r="QDM28" s="194"/>
      <c r="QDN28" s="194"/>
      <c r="QDO28" s="194"/>
      <c r="QDP28" s="194"/>
      <c r="QDQ28" s="194"/>
      <c r="QDR28" s="194"/>
      <c r="QDS28" s="194"/>
      <c r="QDT28" s="194"/>
      <c r="QDU28" s="194"/>
      <c r="QDV28" s="194"/>
      <c r="QDW28" s="194"/>
      <c r="QDX28" s="194"/>
      <c r="QDY28" s="194"/>
      <c r="QDZ28" s="194"/>
      <c r="QEA28" s="194"/>
      <c r="QEB28" s="194"/>
      <c r="QEC28" s="194"/>
      <c r="QED28" s="194"/>
      <c r="QEE28" s="194"/>
      <c r="QEF28" s="194"/>
      <c r="QEG28" s="194"/>
      <c r="QEH28" s="194"/>
      <c r="QEI28" s="194"/>
      <c r="QEJ28" s="194"/>
      <c r="QEK28" s="194"/>
      <c r="QEL28" s="194"/>
      <c r="QEM28" s="194"/>
      <c r="QEN28" s="194"/>
      <c r="QEO28" s="194"/>
      <c r="QEP28" s="194"/>
      <c r="QEQ28" s="194"/>
      <c r="QER28" s="194"/>
      <c r="QES28" s="194"/>
      <c r="QET28" s="194"/>
      <c r="QEU28" s="194"/>
      <c r="QEV28" s="194"/>
      <c r="QEW28" s="194"/>
      <c r="QEX28" s="194"/>
      <c r="QEY28" s="194"/>
      <c r="QEZ28" s="194"/>
      <c r="QFA28" s="194"/>
      <c r="QFB28" s="194"/>
      <c r="QFC28" s="194"/>
      <c r="QFD28" s="194"/>
      <c r="QFE28" s="194"/>
      <c r="QFF28" s="194"/>
      <c r="QFG28" s="194"/>
      <c r="QFH28" s="194"/>
      <c r="QFI28" s="194"/>
      <c r="QFJ28" s="194"/>
      <c r="QFK28" s="194"/>
      <c r="QFL28" s="194"/>
      <c r="QFM28" s="194"/>
      <c r="QFN28" s="194"/>
      <c r="QFO28" s="194"/>
      <c r="QFP28" s="194"/>
      <c r="QFQ28" s="194"/>
      <c r="QFR28" s="194"/>
      <c r="QFS28" s="194"/>
      <c r="QFT28" s="194"/>
      <c r="QFU28" s="194"/>
      <c r="QFV28" s="194"/>
      <c r="QFW28" s="194"/>
      <c r="QFX28" s="194"/>
      <c r="QFY28" s="194"/>
      <c r="QFZ28" s="194"/>
      <c r="QGA28" s="194"/>
      <c r="QGB28" s="194"/>
      <c r="QGC28" s="194"/>
      <c r="QGD28" s="194"/>
      <c r="QGE28" s="194"/>
      <c r="QGF28" s="194"/>
      <c r="QGG28" s="194"/>
      <c r="QGH28" s="194"/>
      <c r="QGI28" s="194"/>
      <c r="QGJ28" s="194"/>
      <c r="QGK28" s="194"/>
      <c r="QGL28" s="194"/>
      <c r="QGM28" s="194"/>
      <c r="QGN28" s="194"/>
      <c r="QGO28" s="194"/>
      <c r="QGP28" s="194"/>
      <c r="QGQ28" s="194"/>
      <c r="QGR28" s="194"/>
      <c r="QGS28" s="194"/>
      <c r="QGT28" s="194"/>
      <c r="QGU28" s="194"/>
      <c r="QGV28" s="194"/>
      <c r="QGW28" s="194"/>
      <c r="QGX28" s="194"/>
      <c r="QGY28" s="194"/>
      <c r="QGZ28" s="194"/>
      <c r="QHA28" s="194"/>
      <c r="QHB28" s="194"/>
      <c r="QHC28" s="194"/>
      <c r="QHD28" s="194"/>
      <c r="QHE28" s="194"/>
      <c r="QHF28" s="194"/>
      <c r="QHG28" s="194"/>
      <c r="QHH28" s="194"/>
      <c r="QHI28" s="194"/>
      <c r="QHJ28" s="194"/>
      <c r="QHK28" s="194"/>
      <c r="QHL28" s="194"/>
      <c r="QHM28" s="194"/>
      <c r="QHN28" s="194"/>
      <c r="QHO28" s="194"/>
      <c r="QHP28" s="194"/>
      <c r="QHQ28" s="194"/>
      <c r="QHR28" s="194"/>
      <c r="QHS28" s="194"/>
      <c r="QHT28" s="194"/>
      <c r="QHU28" s="194"/>
      <c r="QHV28" s="194"/>
      <c r="QHW28" s="194"/>
      <c r="QHX28" s="194"/>
      <c r="QHY28" s="194"/>
      <c r="QHZ28" s="194"/>
      <c r="QIA28" s="194"/>
      <c r="QIB28" s="194"/>
      <c r="QIC28" s="194"/>
      <c r="QID28" s="194"/>
      <c r="QIE28" s="194"/>
      <c r="QIF28" s="194"/>
      <c r="QIG28" s="194"/>
      <c r="QIH28" s="194"/>
      <c r="QII28" s="194"/>
      <c r="QIJ28" s="194"/>
      <c r="QIK28" s="194"/>
      <c r="QIL28" s="194"/>
      <c r="QIM28" s="194"/>
      <c r="QIN28" s="194"/>
      <c r="QIO28" s="194"/>
      <c r="QIP28" s="194"/>
      <c r="QIQ28" s="194"/>
      <c r="QIR28" s="194"/>
      <c r="QIS28" s="194"/>
      <c r="QIT28" s="194"/>
      <c r="QIU28" s="194"/>
      <c r="QIV28" s="194"/>
      <c r="QIW28" s="194"/>
      <c r="QIX28" s="194"/>
      <c r="QIY28" s="194"/>
      <c r="QIZ28" s="194"/>
      <c r="QJA28" s="194"/>
      <c r="QJB28" s="194"/>
      <c r="QJC28" s="194"/>
      <c r="QJD28" s="194"/>
      <c r="QJE28" s="194"/>
      <c r="QJF28" s="194"/>
      <c r="QJG28" s="194"/>
      <c r="QJH28" s="194"/>
      <c r="QJI28" s="194"/>
      <c r="QJJ28" s="194"/>
      <c r="QJK28" s="194"/>
      <c r="QJL28" s="194"/>
      <c r="QJM28" s="194"/>
      <c r="QJN28" s="194"/>
      <c r="QJO28" s="194"/>
      <c r="QJP28" s="194"/>
      <c r="QJQ28" s="194"/>
      <c r="QJR28" s="194"/>
      <c r="QJS28" s="194"/>
      <c r="QJT28" s="194"/>
      <c r="QJU28" s="194"/>
      <c r="QJV28" s="194"/>
      <c r="QJW28" s="194"/>
      <c r="QJX28" s="194"/>
      <c r="QJY28" s="194"/>
      <c r="QJZ28" s="194"/>
      <c r="QKA28" s="194"/>
      <c r="QKB28" s="194"/>
      <c r="QKC28" s="194"/>
      <c r="QKD28" s="194"/>
      <c r="QKE28" s="194"/>
      <c r="QKF28" s="194"/>
      <c r="QKG28" s="194"/>
      <c r="QKH28" s="194"/>
      <c r="QKI28" s="194"/>
      <c r="QKJ28" s="194"/>
      <c r="QKK28" s="194"/>
      <c r="QKL28" s="194"/>
      <c r="QKM28" s="194"/>
      <c r="QKN28" s="194"/>
      <c r="QKO28" s="194"/>
      <c r="QKP28" s="194"/>
      <c r="QKQ28" s="194"/>
      <c r="QKR28" s="194"/>
      <c r="QKS28" s="194"/>
      <c r="QKT28" s="194"/>
      <c r="QKU28" s="194"/>
      <c r="QKV28" s="194"/>
      <c r="QKW28" s="194"/>
      <c r="QKX28" s="194"/>
      <c r="QKY28" s="194"/>
      <c r="QKZ28" s="194"/>
      <c r="QLA28" s="194"/>
      <c r="QLB28" s="194"/>
      <c r="QLC28" s="194"/>
      <c r="QLD28" s="194"/>
      <c r="QLE28" s="194"/>
      <c r="QLF28" s="194"/>
      <c r="QLG28" s="194"/>
      <c r="QLH28" s="194"/>
      <c r="QLI28" s="194"/>
      <c r="QLJ28" s="194"/>
      <c r="QLK28" s="194"/>
      <c r="QLL28" s="194"/>
      <c r="QLM28" s="194"/>
      <c r="QLN28" s="194"/>
      <c r="QLO28" s="194"/>
      <c r="QLP28" s="194"/>
      <c r="QLQ28" s="194"/>
      <c r="QLR28" s="194"/>
      <c r="QLS28" s="194"/>
      <c r="QLT28" s="194"/>
      <c r="QLU28" s="194"/>
      <c r="QLV28" s="194"/>
      <c r="QLW28" s="194"/>
      <c r="QLX28" s="194"/>
      <c r="QLY28" s="194"/>
      <c r="QLZ28" s="194"/>
      <c r="QMA28" s="194"/>
      <c r="QMB28" s="194"/>
      <c r="QMC28" s="194"/>
      <c r="QMD28" s="194"/>
      <c r="QME28" s="194"/>
      <c r="QMF28" s="194"/>
      <c r="QMG28" s="194"/>
      <c r="QMH28" s="194"/>
      <c r="QMI28" s="194"/>
      <c r="QMJ28" s="194"/>
      <c r="QMK28" s="194"/>
      <c r="QML28" s="194"/>
      <c r="QMM28" s="194"/>
      <c r="QMN28" s="194"/>
      <c r="QMO28" s="194"/>
      <c r="QMP28" s="194"/>
      <c r="QMQ28" s="194"/>
      <c r="QMR28" s="194"/>
      <c r="QMS28" s="194"/>
      <c r="QMT28" s="194"/>
      <c r="QMU28" s="194"/>
      <c r="QMV28" s="194"/>
      <c r="QMW28" s="194"/>
      <c r="QMX28" s="194"/>
      <c r="QMY28" s="194"/>
      <c r="QMZ28" s="194"/>
      <c r="QNA28" s="194"/>
      <c r="QNB28" s="194"/>
      <c r="QNC28" s="194"/>
      <c r="QND28" s="194"/>
      <c r="QNE28" s="194"/>
      <c r="QNF28" s="194"/>
      <c r="QNG28" s="194"/>
      <c r="QNH28" s="194"/>
      <c r="QNI28" s="194"/>
      <c r="QNJ28" s="194"/>
      <c r="QNK28" s="194"/>
      <c r="QNL28" s="194"/>
      <c r="QNM28" s="194"/>
      <c r="QNN28" s="194"/>
      <c r="QNO28" s="194"/>
      <c r="QNP28" s="194"/>
      <c r="QNQ28" s="194"/>
      <c r="QNR28" s="194"/>
      <c r="QNS28" s="194"/>
      <c r="QNT28" s="194"/>
      <c r="QNU28" s="194"/>
      <c r="QNV28" s="194"/>
      <c r="QNW28" s="194"/>
      <c r="QNX28" s="194"/>
      <c r="QNY28" s="194"/>
      <c r="QNZ28" s="194"/>
      <c r="QOA28" s="194"/>
      <c r="QOB28" s="194"/>
      <c r="QOC28" s="194"/>
      <c r="QOD28" s="194"/>
      <c r="QOE28" s="194"/>
      <c r="QOF28" s="194"/>
      <c r="QOG28" s="194"/>
      <c r="QOH28" s="194"/>
      <c r="QOI28" s="194"/>
      <c r="QOJ28" s="194"/>
      <c r="QOK28" s="194"/>
      <c r="QOL28" s="194"/>
      <c r="QOM28" s="194"/>
      <c r="QON28" s="194"/>
      <c r="QOO28" s="194"/>
      <c r="QOP28" s="194"/>
      <c r="QOQ28" s="194"/>
      <c r="QOR28" s="194"/>
      <c r="QOS28" s="194"/>
      <c r="QOT28" s="194"/>
      <c r="QOU28" s="194"/>
      <c r="QOV28" s="194"/>
      <c r="QOW28" s="194"/>
      <c r="QOX28" s="194"/>
      <c r="QOY28" s="194"/>
      <c r="QOZ28" s="194"/>
      <c r="QPA28" s="194"/>
      <c r="QPB28" s="194"/>
      <c r="QPC28" s="194"/>
      <c r="QPD28" s="194"/>
      <c r="QPE28" s="194"/>
      <c r="QPF28" s="194"/>
      <c r="QPG28" s="194"/>
      <c r="QPH28" s="194"/>
      <c r="QPI28" s="194"/>
      <c r="QPJ28" s="194"/>
      <c r="QPK28" s="194"/>
      <c r="QPL28" s="194"/>
      <c r="QPM28" s="194"/>
      <c r="QPN28" s="194"/>
      <c r="QPO28" s="194"/>
      <c r="QPP28" s="194"/>
      <c r="QPQ28" s="194"/>
      <c r="QPR28" s="194"/>
      <c r="QPS28" s="194"/>
      <c r="QPT28" s="194"/>
      <c r="QPU28" s="194"/>
      <c r="QPV28" s="194"/>
      <c r="QPW28" s="194"/>
      <c r="QPX28" s="194"/>
      <c r="QPY28" s="194"/>
      <c r="QPZ28" s="194"/>
      <c r="QQA28" s="194"/>
      <c r="QQB28" s="194"/>
      <c r="QQC28" s="194"/>
      <c r="QQD28" s="194"/>
      <c r="QQE28" s="194"/>
      <c r="QQF28" s="194"/>
      <c r="QQG28" s="194"/>
      <c r="QQH28" s="194"/>
      <c r="QQI28" s="194"/>
      <c r="QQJ28" s="194"/>
      <c r="QQK28" s="194"/>
      <c r="QQL28" s="194"/>
      <c r="QQM28" s="194"/>
      <c r="QQN28" s="194"/>
      <c r="QQO28" s="194"/>
      <c r="QQP28" s="194"/>
      <c r="QQQ28" s="194"/>
      <c r="QQR28" s="194"/>
      <c r="QQS28" s="194"/>
      <c r="QQT28" s="194"/>
      <c r="QQU28" s="194"/>
      <c r="QQV28" s="194"/>
      <c r="QQW28" s="194"/>
      <c r="QQX28" s="194"/>
      <c r="QQY28" s="194"/>
      <c r="QQZ28" s="194"/>
      <c r="QRA28" s="194"/>
      <c r="QRB28" s="194"/>
      <c r="QRC28" s="194"/>
      <c r="QRD28" s="194"/>
      <c r="QRE28" s="194"/>
      <c r="QRF28" s="194"/>
      <c r="QRG28" s="194"/>
      <c r="QRH28" s="194"/>
      <c r="QRI28" s="194"/>
      <c r="QRJ28" s="194"/>
      <c r="QRK28" s="194"/>
      <c r="QRL28" s="194"/>
      <c r="QRM28" s="194"/>
      <c r="QRN28" s="194"/>
      <c r="QRO28" s="194"/>
      <c r="QRP28" s="194"/>
      <c r="QRQ28" s="194"/>
      <c r="QRR28" s="194"/>
      <c r="QRS28" s="194"/>
      <c r="QRT28" s="194"/>
      <c r="QRU28" s="194"/>
      <c r="QRV28" s="194"/>
      <c r="QRW28" s="194"/>
      <c r="QRX28" s="194"/>
      <c r="QRY28" s="194"/>
      <c r="QRZ28" s="194"/>
      <c r="QSA28" s="194"/>
      <c r="QSB28" s="194"/>
      <c r="QSC28" s="194"/>
      <c r="QSD28" s="194"/>
      <c r="QSE28" s="194"/>
      <c r="QSF28" s="194"/>
      <c r="QSG28" s="194"/>
      <c r="QSH28" s="194"/>
      <c r="QSI28" s="194"/>
      <c r="QSJ28" s="194"/>
      <c r="QSK28" s="194"/>
      <c r="QSL28" s="194"/>
      <c r="QSM28" s="194"/>
      <c r="QSN28" s="194"/>
      <c r="QSO28" s="194"/>
      <c r="QSP28" s="194"/>
      <c r="QSQ28" s="194"/>
      <c r="QSR28" s="194"/>
      <c r="QSS28" s="194"/>
      <c r="QST28" s="194"/>
      <c r="QSU28" s="194"/>
      <c r="QSV28" s="194"/>
      <c r="QSW28" s="194"/>
      <c r="QSX28" s="194"/>
      <c r="QSY28" s="194"/>
      <c r="QSZ28" s="194"/>
      <c r="QTA28" s="194"/>
      <c r="QTB28" s="194"/>
      <c r="QTC28" s="194"/>
      <c r="QTD28" s="194"/>
      <c r="QTE28" s="194"/>
      <c r="QTF28" s="194"/>
      <c r="QTG28" s="194"/>
      <c r="QTH28" s="194"/>
      <c r="QTI28" s="194"/>
      <c r="QTJ28" s="194"/>
      <c r="QTK28" s="194"/>
      <c r="QTL28" s="194"/>
      <c r="QTM28" s="194"/>
      <c r="QTN28" s="194"/>
      <c r="QTO28" s="194"/>
      <c r="QTP28" s="194"/>
      <c r="QTQ28" s="194"/>
      <c r="QTR28" s="194"/>
      <c r="QTS28" s="194"/>
      <c r="QTT28" s="194"/>
      <c r="QTU28" s="194"/>
      <c r="QTV28" s="194"/>
      <c r="QTW28" s="194"/>
      <c r="QTX28" s="194"/>
      <c r="QTY28" s="194"/>
      <c r="QTZ28" s="194"/>
      <c r="QUA28" s="194"/>
      <c r="QUB28" s="194"/>
      <c r="QUC28" s="194"/>
      <c r="QUD28" s="194"/>
      <c r="QUE28" s="194"/>
      <c r="QUF28" s="194"/>
      <c r="QUG28" s="194"/>
      <c r="QUH28" s="194"/>
      <c r="QUI28" s="194"/>
      <c r="QUJ28" s="194"/>
      <c r="QUK28" s="194"/>
      <c r="QUL28" s="194"/>
      <c r="QUM28" s="194"/>
      <c r="QUN28" s="194"/>
      <c r="QUO28" s="194"/>
      <c r="QUP28" s="194"/>
      <c r="QUQ28" s="194"/>
      <c r="QUR28" s="194"/>
      <c r="QUS28" s="194"/>
      <c r="QUT28" s="194"/>
      <c r="QUU28" s="194"/>
      <c r="QUV28" s="194"/>
      <c r="QUW28" s="194"/>
      <c r="QUX28" s="194"/>
      <c r="QUY28" s="194"/>
      <c r="QUZ28" s="194"/>
      <c r="QVA28" s="194"/>
      <c r="QVB28" s="194"/>
      <c r="QVC28" s="194"/>
      <c r="QVD28" s="194"/>
      <c r="QVE28" s="194"/>
      <c r="QVF28" s="194"/>
      <c r="QVG28" s="194"/>
      <c r="QVH28" s="194"/>
      <c r="QVI28" s="194"/>
      <c r="QVJ28" s="194"/>
      <c r="QVK28" s="194"/>
      <c r="QVL28" s="194"/>
      <c r="QVM28" s="194"/>
      <c r="QVN28" s="194"/>
      <c r="QVO28" s="194"/>
      <c r="QVP28" s="194"/>
      <c r="QVQ28" s="194"/>
      <c r="QVR28" s="194"/>
      <c r="QVS28" s="194"/>
      <c r="QVT28" s="194"/>
      <c r="QVU28" s="194"/>
      <c r="QVV28" s="194"/>
      <c r="QVW28" s="194"/>
      <c r="QVX28" s="194"/>
      <c r="QVY28" s="194"/>
      <c r="QVZ28" s="194"/>
      <c r="QWA28" s="194"/>
      <c r="QWB28" s="194"/>
      <c r="QWC28" s="194"/>
      <c r="QWD28" s="194"/>
      <c r="QWE28" s="194"/>
      <c r="QWF28" s="194"/>
      <c r="QWG28" s="194"/>
      <c r="QWH28" s="194"/>
      <c r="QWI28" s="194"/>
      <c r="QWJ28" s="194"/>
      <c r="QWK28" s="194"/>
      <c r="QWL28" s="194"/>
      <c r="QWM28" s="194"/>
      <c r="QWN28" s="194"/>
      <c r="QWO28" s="194"/>
      <c r="QWP28" s="194"/>
      <c r="QWQ28" s="194"/>
      <c r="QWR28" s="194"/>
      <c r="QWS28" s="194"/>
      <c r="QWT28" s="194"/>
      <c r="QWU28" s="194"/>
      <c r="QWV28" s="194"/>
      <c r="QWW28" s="194"/>
      <c r="QWX28" s="194"/>
      <c r="QWY28" s="194"/>
      <c r="QWZ28" s="194"/>
      <c r="QXA28" s="194"/>
      <c r="QXB28" s="194"/>
      <c r="QXC28" s="194"/>
      <c r="QXD28" s="194"/>
      <c r="QXE28" s="194"/>
      <c r="QXF28" s="194"/>
      <c r="QXG28" s="194"/>
      <c r="QXH28" s="194"/>
      <c r="QXI28" s="194"/>
      <c r="QXJ28" s="194"/>
      <c r="QXK28" s="194"/>
      <c r="QXL28" s="194"/>
      <c r="QXM28" s="194"/>
      <c r="QXN28" s="194"/>
      <c r="QXO28" s="194"/>
      <c r="QXP28" s="194"/>
      <c r="QXQ28" s="194"/>
      <c r="QXR28" s="194"/>
      <c r="QXS28" s="194"/>
      <c r="QXT28" s="194"/>
      <c r="QXU28" s="194"/>
      <c r="QXV28" s="194"/>
      <c r="QXW28" s="194"/>
      <c r="QXX28" s="194"/>
      <c r="QXY28" s="194"/>
      <c r="QXZ28" s="194"/>
      <c r="QYA28" s="194"/>
      <c r="QYB28" s="194"/>
      <c r="QYC28" s="194"/>
      <c r="QYD28" s="194"/>
      <c r="QYE28" s="194"/>
      <c r="QYF28" s="194"/>
      <c r="QYG28" s="194"/>
      <c r="QYH28" s="194"/>
      <c r="QYI28" s="194"/>
      <c r="QYJ28" s="194"/>
      <c r="QYK28" s="194"/>
      <c r="QYL28" s="194"/>
      <c r="QYM28" s="194"/>
      <c r="QYN28" s="194"/>
      <c r="QYO28" s="194"/>
      <c r="QYP28" s="194"/>
      <c r="QYQ28" s="194"/>
      <c r="QYR28" s="194"/>
      <c r="QYS28" s="194"/>
      <c r="QYT28" s="194"/>
      <c r="QYU28" s="194"/>
      <c r="QYV28" s="194"/>
      <c r="QYW28" s="194"/>
      <c r="QYX28" s="194"/>
      <c r="QYY28" s="194"/>
      <c r="QYZ28" s="194"/>
      <c r="QZA28" s="194"/>
      <c r="QZB28" s="194"/>
      <c r="QZC28" s="194"/>
      <c r="QZD28" s="194"/>
      <c r="QZE28" s="194"/>
      <c r="QZF28" s="194"/>
      <c r="QZG28" s="194"/>
      <c r="QZH28" s="194"/>
      <c r="QZI28" s="194"/>
      <c r="QZJ28" s="194"/>
      <c r="QZK28" s="194"/>
      <c r="QZL28" s="194"/>
      <c r="QZM28" s="194"/>
      <c r="QZN28" s="194"/>
      <c r="QZO28" s="194"/>
      <c r="QZP28" s="194"/>
      <c r="QZQ28" s="194"/>
      <c r="QZR28" s="194"/>
      <c r="QZS28" s="194"/>
      <c r="QZT28" s="194"/>
      <c r="QZU28" s="194"/>
      <c r="QZV28" s="194"/>
      <c r="QZW28" s="194"/>
      <c r="QZX28" s="194"/>
      <c r="QZY28" s="194"/>
      <c r="QZZ28" s="194"/>
      <c r="RAA28" s="194"/>
      <c r="RAB28" s="194"/>
      <c r="RAC28" s="194"/>
      <c r="RAD28" s="194"/>
      <c r="RAE28" s="194"/>
      <c r="RAF28" s="194"/>
      <c r="RAG28" s="194"/>
      <c r="RAH28" s="194"/>
      <c r="RAI28" s="194"/>
      <c r="RAJ28" s="194"/>
      <c r="RAK28" s="194"/>
      <c r="RAL28" s="194"/>
      <c r="RAM28" s="194"/>
      <c r="RAN28" s="194"/>
      <c r="RAO28" s="194"/>
      <c r="RAP28" s="194"/>
      <c r="RAQ28" s="194"/>
      <c r="RAR28" s="194"/>
      <c r="RAS28" s="194"/>
      <c r="RAT28" s="194"/>
      <c r="RAU28" s="194"/>
      <c r="RAV28" s="194"/>
      <c r="RAW28" s="194"/>
      <c r="RAX28" s="194"/>
      <c r="RAY28" s="194"/>
      <c r="RAZ28" s="194"/>
      <c r="RBA28" s="194"/>
      <c r="RBB28" s="194"/>
      <c r="RBC28" s="194"/>
      <c r="RBD28" s="194"/>
      <c r="RBE28" s="194"/>
      <c r="RBF28" s="194"/>
      <c r="RBG28" s="194"/>
      <c r="RBH28" s="194"/>
      <c r="RBI28" s="194"/>
      <c r="RBJ28" s="194"/>
      <c r="RBK28" s="194"/>
      <c r="RBL28" s="194"/>
      <c r="RBM28" s="194"/>
      <c r="RBN28" s="194"/>
      <c r="RBO28" s="194"/>
      <c r="RBP28" s="194"/>
      <c r="RBQ28" s="194"/>
      <c r="RBR28" s="194"/>
      <c r="RBS28" s="194"/>
      <c r="RBT28" s="194"/>
      <c r="RBU28" s="194"/>
      <c r="RBV28" s="194"/>
      <c r="RBW28" s="194"/>
      <c r="RBX28" s="194"/>
      <c r="RBY28" s="194"/>
      <c r="RBZ28" s="194"/>
      <c r="RCA28" s="194"/>
      <c r="RCB28" s="194"/>
      <c r="RCC28" s="194"/>
      <c r="RCD28" s="194"/>
      <c r="RCE28" s="194"/>
      <c r="RCF28" s="194"/>
      <c r="RCG28" s="194"/>
      <c r="RCH28" s="194"/>
      <c r="RCI28" s="194"/>
      <c r="RCJ28" s="194"/>
      <c r="RCK28" s="194"/>
      <c r="RCL28" s="194"/>
      <c r="RCM28" s="194"/>
      <c r="RCN28" s="194"/>
      <c r="RCO28" s="194"/>
      <c r="RCP28" s="194"/>
      <c r="RCQ28" s="194"/>
      <c r="RCR28" s="194"/>
      <c r="RCS28" s="194"/>
      <c r="RCT28" s="194"/>
      <c r="RCU28" s="194"/>
      <c r="RCV28" s="194"/>
      <c r="RCW28" s="194"/>
      <c r="RCX28" s="194"/>
      <c r="RCY28" s="194"/>
      <c r="RCZ28" s="194"/>
      <c r="RDA28" s="194"/>
      <c r="RDB28" s="194"/>
      <c r="RDC28" s="194"/>
      <c r="RDD28" s="194"/>
      <c r="RDE28" s="194"/>
      <c r="RDF28" s="194"/>
      <c r="RDG28" s="194"/>
      <c r="RDH28" s="194"/>
      <c r="RDI28" s="194"/>
      <c r="RDJ28" s="194"/>
      <c r="RDK28" s="194"/>
      <c r="RDL28" s="194"/>
      <c r="RDM28" s="194"/>
      <c r="RDN28" s="194"/>
      <c r="RDO28" s="194"/>
      <c r="RDP28" s="194"/>
      <c r="RDQ28" s="194"/>
      <c r="RDR28" s="194"/>
      <c r="RDS28" s="194"/>
      <c r="RDT28" s="194"/>
      <c r="RDU28" s="194"/>
      <c r="RDV28" s="194"/>
      <c r="RDW28" s="194"/>
      <c r="RDX28" s="194"/>
      <c r="RDY28" s="194"/>
      <c r="RDZ28" s="194"/>
      <c r="REA28" s="194"/>
      <c r="REB28" s="194"/>
      <c r="REC28" s="194"/>
      <c r="RED28" s="194"/>
      <c r="REE28" s="194"/>
      <c r="REF28" s="194"/>
      <c r="REG28" s="194"/>
      <c r="REH28" s="194"/>
      <c r="REI28" s="194"/>
      <c r="REJ28" s="194"/>
      <c r="REK28" s="194"/>
      <c r="REL28" s="194"/>
      <c r="REM28" s="194"/>
      <c r="REN28" s="194"/>
      <c r="REO28" s="194"/>
      <c r="REP28" s="194"/>
      <c r="REQ28" s="194"/>
      <c r="RER28" s="194"/>
      <c r="RES28" s="194"/>
      <c r="RET28" s="194"/>
      <c r="REU28" s="194"/>
      <c r="REV28" s="194"/>
      <c r="REW28" s="194"/>
      <c r="REX28" s="194"/>
      <c r="REY28" s="194"/>
      <c r="REZ28" s="194"/>
      <c r="RFA28" s="194"/>
      <c r="RFB28" s="194"/>
      <c r="RFC28" s="194"/>
      <c r="RFD28" s="194"/>
      <c r="RFE28" s="194"/>
      <c r="RFF28" s="194"/>
      <c r="RFG28" s="194"/>
      <c r="RFH28" s="194"/>
      <c r="RFI28" s="194"/>
      <c r="RFJ28" s="194"/>
      <c r="RFK28" s="194"/>
      <c r="RFL28" s="194"/>
      <c r="RFM28" s="194"/>
      <c r="RFN28" s="194"/>
      <c r="RFO28" s="194"/>
      <c r="RFP28" s="194"/>
      <c r="RFQ28" s="194"/>
      <c r="RFR28" s="194"/>
      <c r="RFS28" s="194"/>
      <c r="RFT28" s="194"/>
      <c r="RFU28" s="194"/>
      <c r="RFV28" s="194"/>
      <c r="RFW28" s="194"/>
      <c r="RFX28" s="194"/>
      <c r="RFY28" s="194"/>
      <c r="RFZ28" s="194"/>
      <c r="RGA28" s="194"/>
      <c r="RGB28" s="194"/>
      <c r="RGC28" s="194"/>
      <c r="RGD28" s="194"/>
      <c r="RGE28" s="194"/>
      <c r="RGF28" s="194"/>
      <c r="RGG28" s="194"/>
      <c r="RGH28" s="194"/>
      <c r="RGI28" s="194"/>
      <c r="RGJ28" s="194"/>
      <c r="RGK28" s="194"/>
      <c r="RGL28" s="194"/>
      <c r="RGM28" s="194"/>
      <c r="RGN28" s="194"/>
      <c r="RGO28" s="194"/>
      <c r="RGP28" s="194"/>
      <c r="RGQ28" s="194"/>
      <c r="RGR28" s="194"/>
      <c r="RGS28" s="194"/>
      <c r="RGT28" s="194"/>
      <c r="RGU28" s="194"/>
      <c r="RGV28" s="194"/>
      <c r="RGW28" s="194"/>
      <c r="RGX28" s="194"/>
      <c r="RGY28" s="194"/>
      <c r="RGZ28" s="194"/>
      <c r="RHA28" s="194"/>
      <c r="RHB28" s="194"/>
      <c r="RHC28" s="194"/>
      <c r="RHD28" s="194"/>
      <c r="RHE28" s="194"/>
      <c r="RHF28" s="194"/>
      <c r="RHG28" s="194"/>
      <c r="RHH28" s="194"/>
      <c r="RHI28" s="194"/>
      <c r="RHJ28" s="194"/>
      <c r="RHK28" s="194"/>
      <c r="RHL28" s="194"/>
      <c r="RHM28" s="194"/>
      <c r="RHN28" s="194"/>
      <c r="RHO28" s="194"/>
      <c r="RHP28" s="194"/>
      <c r="RHQ28" s="194"/>
      <c r="RHR28" s="194"/>
      <c r="RHS28" s="194"/>
      <c r="RHT28" s="194"/>
      <c r="RHU28" s="194"/>
      <c r="RHV28" s="194"/>
      <c r="RHW28" s="194"/>
      <c r="RHX28" s="194"/>
      <c r="RHY28" s="194"/>
      <c r="RHZ28" s="194"/>
      <c r="RIA28" s="194"/>
      <c r="RIB28" s="194"/>
      <c r="RIC28" s="194"/>
      <c r="RID28" s="194"/>
      <c r="RIE28" s="194"/>
      <c r="RIF28" s="194"/>
      <c r="RIG28" s="194"/>
      <c r="RIH28" s="194"/>
      <c r="RII28" s="194"/>
      <c r="RIJ28" s="194"/>
      <c r="RIK28" s="194"/>
      <c r="RIL28" s="194"/>
      <c r="RIM28" s="194"/>
      <c r="RIN28" s="194"/>
      <c r="RIO28" s="194"/>
      <c r="RIP28" s="194"/>
      <c r="RIQ28" s="194"/>
      <c r="RIR28" s="194"/>
      <c r="RIS28" s="194"/>
      <c r="RIT28" s="194"/>
      <c r="RIU28" s="194"/>
      <c r="RIV28" s="194"/>
      <c r="RIW28" s="194"/>
      <c r="RIX28" s="194"/>
      <c r="RIY28" s="194"/>
      <c r="RIZ28" s="194"/>
      <c r="RJA28" s="194"/>
      <c r="RJB28" s="194"/>
      <c r="RJC28" s="194"/>
      <c r="RJD28" s="194"/>
      <c r="RJE28" s="194"/>
      <c r="RJF28" s="194"/>
      <c r="RJG28" s="194"/>
      <c r="RJH28" s="194"/>
      <c r="RJI28" s="194"/>
      <c r="RJJ28" s="194"/>
      <c r="RJK28" s="194"/>
      <c r="RJL28" s="194"/>
      <c r="RJM28" s="194"/>
      <c r="RJN28" s="194"/>
      <c r="RJO28" s="194"/>
      <c r="RJP28" s="194"/>
      <c r="RJQ28" s="194"/>
      <c r="RJR28" s="194"/>
      <c r="RJS28" s="194"/>
      <c r="RJT28" s="194"/>
      <c r="RJU28" s="194"/>
      <c r="RJV28" s="194"/>
      <c r="RJW28" s="194"/>
      <c r="RJX28" s="194"/>
      <c r="RJY28" s="194"/>
      <c r="RJZ28" s="194"/>
      <c r="RKA28" s="194"/>
      <c r="RKB28" s="194"/>
      <c r="RKC28" s="194"/>
      <c r="RKD28" s="194"/>
      <c r="RKE28" s="194"/>
      <c r="RKF28" s="194"/>
      <c r="RKG28" s="194"/>
      <c r="RKH28" s="194"/>
      <c r="RKI28" s="194"/>
      <c r="RKJ28" s="194"/>
      <c r="RKK28" s="194"/>
      <c r="RKL28" s="194"/>
      <c r="RKM28" s="194"/>
      <c r="RKN28" s="194"/>
      <c r="RKO28" s="194"/>
      <c r="RKP28" s="194"/>
      <c r="RKQ28" s="194"/>
      <c r="RKR28" s="194"/>
      <c r="RKS28" s="194"/>
      <c r="RKT28" s="194"/>
      <c r="RKU28" s="194"/>
      <c r="RKV28" s="194"/>
      <c r="RKW28" s="194"/>
      <c r="RKX28" s="194"/>
      <c r="RKY28" s="194"/>
      <c r="RKZ28" s="194"/>
      <c r="RLA28" s="194"/>
      <c r="RLB28" s="194"/>
      <c r="RLC28" s="194"/>
      <c r="RLD28" s="194"/>
      <c r="RLE28" s="194"/>
      <c r="RLF28" s="194"/>
      <c r="RLG28" s="194"/>
      <c r="RLH28" s="194"/>
      <c r="RLI28" s="194"/>
      <c r="RLJ28" s="194"/>
      <c r="RLK28" s="194"/>
      <c r="RLL28" s="194"/>
      <c r="RLM28" s="194"/>
      <c r="RLN28" s="194"/>
      <c r="RLO28" s="194"/>
      <c r="RLP28" s="194"/>
      <c r="RLQ28" s="194"/>
      <c r="RLR28" s="194"/>
      <c r="RLS28" s="194"/>
      <c r="RLT28" s="194"/>
      <c r="RLU28" s="194"/>
      <c r="RLV28" s="194"/>
      <c r="RLW28" s="194"/>
      <c r="RLX28" s="194"/>
      <c r="RLY28" s="194"/>
      <c r="RLZ28" s="194"/>
      <c r="RMA28" s="194"/>
      <c r="RMB28" s="194"/>
      <c r="RMC28" s="194"/>
      <c r="RMD28" s="194"/>
      <c r="RME28" s="194"/>
      <c r="RMF28" s="194"/>
      <c r="RMG28" s="194"/>
      <c r="RMH28" s="194"/>
      <c r="RMI28" s="194"/>
      <c r="RMJ28" s="194"/>
      <c r="RMK28" s="194"/>
      <c r="RML28" s="194"/>
      <c r="RMM28" s="194"/>
      <c r="RMN28" s="194"/>
      <c r="RMO28" s="194"/>
      <c r="RMP28" s="194"/>
      <c r="RMQ28" s="194"/>
      <c r="RMR28" s="194"/>
      <c r="RMS28" s="194"/>
      <c r="RMT28" s="194"/>
      <c r="RMU28" s="194"/>
      <c r="RMV28" s="194"/>
      <c r="RMW28" s="194"/>
      <c r="RMX28" s="194"/>
      <c r="RMY28" s="194"/>
      <c r="RMZ28" s="194"/>
      <c r="RNA28" s="194"/>
      <c r="RNB28" s="194"/>
      <c r="RNC28" s="194"/>
      <c r="RND28" s="194"/>
      <c r="RNE28" s="194"/>
      <c r="RNF28" s="194"/>
      <c r="RNG28" s="194"/>
      <c r="RNH28" s="194"/>
      <c r="RNI28" s="194"/>
      <c r="RNJ28" s="194"/>
      <c r="RNK28" s="194"/>
      <c r="RNL28" s="194"/>
      <c r="RNM28" s="194"/>
      <c r="RNN28" s="194"/>
      <c r="RNO28" s="194"/>
      <c r="RNP28" s="194"/>
      <c r="RNQ28" s="194"/>
      <c r="RNR28" s="194"/>
      <c r="RNS28" s="194"/>
      <c r="RNT28" s="194"/>
      <c r="RNU28" s="194"/>
      <c r="RNV28" s="194"/>
      <c r="RNW28" s="194"/>
      <c r="RNX28" s="194"/>
      <c r="RNY28" s="194"/>
      <c r="RNZ28" s="194"/>
      <c r="ROA28" s="194"/>
      <c r="ROB28" s="194"/>
      <c r="ROC28" s="194"/>
      <c r="ROD28" s="194"/>
      <c r="ROE28" s="194"/>
      <c r="ROF28" s="194"/>
      <c r="ROG28" s="194"/>
      <c r="ROH28" s="194"/>
      <c r="ROI28" s="194"/>
      <c r="ROJ28" s="194"/>
      <c r="ROK28" s="194"/>
      <c r="ROL28" s="194"/>
      <c r="ROM28" s="194"/>
      <c r="RON28" s="194"/>
      <c r="ROO28" s="194"/>
      <c r="ROP28" s="194"/>
      <c r="ROQ28" s="194"/>
      <c r="ROR28" s="194"/>
      <c r="ROS28" s="194"/>
      <c r="ROT28" s="194"/>
      <c r="ROU28" s="194"/>
      <c r="ROV28" s="194"/>
      <c r="ROW28" s="194"/>
      <c r="ROX28" s="194"/>
      <c r="ROY28" s="194"/>
      <c r="ROZ28" s="194"/>
      <c r="RPA28" s="194"/>
      <c r="RPB28" s="194"/>
      <c r="RPC28" s="194"/>
      <c r="RPD28" s="194"/>
      <c r="RPE28" s="194"/>
      <c r="RPF28" s="194"/>
      <c r="RPG28" s="194"/>
      <c r="RPH28" s="194"/>
      <c r="RPI28" s="194"/>
      <c r="RPJ28" s="194"/>
      <c r="RPK28" s="194"/>
      <c r="RPL28" s="194"/>
      <c r="RPM28" s="194"/>
      <c r="RPN28" s="194"/>
      <c r="RPO28" s="194"/>
      <c r="RPP28" s="194"/>
      <c r="RPQ28" s="194"/>
      <c r="RPR28" s="194"/>
      <c r="RPS28" s="194"/>
      <c r="RPT28" s="194"/>
      <c r="RPU28" s="194"/>
      <c r="RPV28" s="194"/>
      <c r="RPW28" s="194"/>
      <c r="RPX28" s="194"/>
      <c r="RPY28" s="194"/>
      <c r="RPZ28" s="194"/>
      <c r="RQA28" s="194"/>
      <c r="RQB28" s="194"/>
      <c r="RQC28" s="194"/>
      <c r="RQD28" s="194"/>
      <c r="RQE28" s="194"/>
      <c r="RQF28" s="194"/>
      <c r="RQG28" s="194"/>
      <c r="RQH28" s="194"/>
      <c r="RQI28" s="194"/>
      <c r="RQJ28" s="194"/>
      <c r="RQK28" s="194"/>
      <c r="RQL28" s="194"/>
      <c r="RQM28" s="194"/>
      <c r="RQN28" s="194"/>
      <c r="RQO28" s="194"/>
      <c r="RQP28" s="194"/>
      <c r="RQQ28" s="194"/>
      <c r="RQR28" s="194"/>
      <c r="RQS28" s="194"/>
      <c r="RQT28" s="194"/>
      <c r="RQU28" s="194"/>
      <c r="RQV28" s="194"/>
      <c r="RQW28" s="194"/>
      <c r="RQX28" s="194"/>
      <c r="RQY28" s="194"/>
      <c r="RQZ28" s="194"/>
      <c r="RRA28" s="194"/>
      <c r="RRB28" s="194"/>
      <c r="RRC28" s="194"/>
      <c r="RRD28" s="194"/>
      <c r="RRE28" s="194"/>
      <c r="RRF28" s="194"/>
      <c r="RRG28" s="194"/>
      <c r="RRH28" s="194"/>
      <c r="RRI28" s="194"/>
      <c r="RRJ28" s="194"/>
      <c r="RRK28" s="194"/>
      <c r="RRL28" s="194"/>
      <c r="RRM28" s="194"/>
      <c r="RRN28" s="194"/>
      <c r="RRO28" s="194"/>
      <c r="RRP28" s="194"/>
      <c r="RRQ28" s="194"/>
      <c r="RRR28" s="194"/>
      <c r="RRS28" s="194"/>
      <c r="RRT28" s="194"/>
      <c r="RRU28" s="194"/>
      <c r="RRV28" s="194"/>
      <c r="RRW28" s="194"/>
      <c r="RRX28" s="194"/>
      <c r="RRY28" s="194"/>
      <c r="RRZ28" s="194"/>
      <c r="RSA28" s="194"/>
      <c r="RSB28" s="194"/>
      <c r="RSC28" s="194"/>
      <c r="RSD28" s="194"/>
      <c r="RSE28" s="194"/>
      <c r="RSF28" s="194"/>
      <c r="RSG28" s="194"/>
      <c r="RSH28" s="194"/>
      <c r="RSI28" s="194"/>
      <c r="RSJ28" s="194"/>
      <c r="RSK28" s="194"/>
      <c r="RSL28" s="194"/>
      <c r="RSM28" s="194"/>
      <c r="RSN28" s="194"/>
      <c r="RSO28" s="194"/>
      <c r="RSP28" s="194"/>
      <c r="RSQ28" s="194"/>
      <c r="RSR28" s="194"/>
      <c r="RSS28" s="194"/>
      <c r="RST28" s="194"/>
      <c r="RSU28" s="194"/>
      <c r="RSV28" s="194"/>
      <c r="RSW28" s="194"/>
      <c r="RSX28" s="194"/>
      <c r="RSY28" s="194"/>
      <c r="RSZ28" s="194"/>
      <c r="RTA28" s="194"/>
      <c r="RTB28" s="194"/>
      <c r="RTC28" s="194"/>
      <c r="RTD28" s="194"/>
      <c r="RTE28" s="194"/>
      <c r="RTF28" s="194"/>
      <c r="RTG28" s="194"/>
      <c r="RTH28" s="194"/>
      <c r="RTI28" s="194"/>
      <c r="RTJ28" s="194"/>
      <c r="RTK28" s="194"/>
      <c r="RTL28" s="194"/>
      <c r="RTM28" s="194"/>
      <c r="RTN28" s="194"/>
      <c r="RTO28" s="194"/>
      <c r="RTP28" s="194"/>
      <c r="RTQ28" s="194"/>
      <c r="RTR28" s="194"/>
      <c r="RTS28" s="194"/>
      <c r="RTT28" s="194"/>
      <c r="RTU28" s="194"/>
      <c r="RTV28" s="194"/>
      <c r="RTW28" s="194"/>
      <c r="RTX28" s="194"/>
      <c r="RTY28" s="194"/>
      <c r="RTZ28" s="194"/>
      <c r="RUA28" s="194"/>
      <c r="RUB28" s="194"/>
      <c r="RUC28" s="194"/>
      <c r="RUD28" s="194"/>
      <c r="RUE28" s="194"/>
      <c r="RUF28" s="194"/>
      <c r="RUG28" s="194"/>
      <c r="RUH28" s="194"/>
      <c r="RUI28" s="194"/>
      <c r="RUJ28" s="194"/>
      <c r="RUK28" s="194"/>
      <c r="RUL28" s="194"/>
      <c r="RUM28" s="194"/>
      <c r="RUN28" s="194"/>
      <c r="RUO28" s="194"/>
      <c r="RUP28" s="194"/>
      <c r="RUQ28" s="194"/>
      <c r="RUR28" s="194"/>
      <c r="RUS28" s="194"/>
      <c r="RUT28" s="194"/>
      <c r="RUU28" s="194"/>
      <c r="RUV28" s="194"/>
      <c r="RUW28" s="194"/>
      <c r="RUX28" s="194"/>
      <c r="RUY28" s="194"/>
      <c r="RUZ28" s="194"/>
      <c r="RVA28" s="194"/>
      <c r="RVB28" s="194"/>
      <c r="RVC28" s="194"/>
      <c r="RVD28" s="194"/>
      <c r="RVE28" s="194"/>
      <c r="RVF28" s="194"/>
      <c r="RVG28" s="194"/>
      <c r="RVH28" s="194"/>
      <c r="RVI28" s="194"/>
      <c r="RVJ28" s="194"/>
      <c r="RVK28" s="194"/>
      <c r="RVL28" s="194"/>
      <c r="RVM28" s="194"/>
      <c r="RVN28" s="194"/>
      <c r="RVO28" s="194"/>
      <c r="RVP28" s="194"/>
      <c r="RVQ28" s="194"/>
      <c r="RVR28" s="194"/>
      <c r="RVS28" s="194"/>
      <c r="RVT28" s="194"/>
      <c r="RVU28" s="194"/>
      <c r="RVV28" s="194"/>
      <c r="RVW28" s="194"/>
      <c r="RVX28" s="194"/>
      <c r="RVY28" s="194"/>
      <c r="RVZ28" s="194"/>
      <c r="RWA28" s="194"/>
      <c r="RWB28" s="194"/>
      <c r="RWC28" s="194"/>
      <c r="RWD28" s="194"/>
      <c r="RWE28" s="194"/>
      <c r="RWF28" s="194"/>
      <c r="RWG28" s="194"/>
      <c r="RWH28" s="194"/>
      <c r="RWI28" s="194"/>
      <c r="RWJ28" s="194"/>
      <c r="RWK28" s="194"/>
      <c r="RWL28" s="194"/>
      <c r="RWM28" s="194"/>
      <c r="RWN28" s="194"/>
      <c r="RWO28" s="194"/>
      <c r="RWP28" s="194"/>
      <c r="RWQ28" s="194"/>
      <c r="RWR28" s="194"/>
      <c r="RWS28" s="194"/>
      <c r="RWT28" s="194"/>
      <c r="RWU28" s="194"/>
      <c r="RWV28" s="194"/>
      <c r="RWW28" s="194"/>
      <c r="RWX28" s="194"/>
      <c r="RWY28" s="194"/>
      <c r="RWZ28" s="194"/>
      <c r="RXA28" s="194"/>
      <c r="RXB28" s="194"/>
      <c r="RXC28" s="194"/>
      <c r="RXD28" s="194"/>
      <c r="RXE28" s="194"/>
      <c r="RXF28" s="194"/>
      <c r="RXG28" s="194"/>
      <c r="RXH28" s="194"/>
      <c r="RXI28" s="194"/>
      <c r="RXJ28" s="194"/>
      <c r="RXK28" s="194"/>
      <c r="RXL28" s="194"/>
      <c r="RXM28" s="194"/>
      <c r="RXN28" s="194"/>
      <c r="RXO28" s="194"/>
      <c r="RXP28" s="194"/>
      <c r="RXQ28" s="194"/>
      <c r="RXR28" s="194"/>
      <c r="RXS28" s="194"/>
      <c r="RXT28" s="194"/>
      <c r="RXU28" s="194"/>
      <c r="RXV28" s="194"/>
      <c r="RXW28" s="194"/>
      <c r="RXX28" s="194"/>
      <c r="RXY28" s="194"/>
      <c r="RXZ28" s="194"/>
      <c r="RYA28" s="194"/>
      <c r="RYB28" s="194"/>
      <c r="RYC28" s="194"/>
      <c r="RYD28" s="194"/>
      <c r="RYE28" s="194"/>
      <c r="RYF28" s="194"/>
      <c r="RYG28" s="194"/>
      <c r="RYH28" s="194"/>
      <c r="RYI28" s="194"/>
      <c r="RYJ28" s="194"/>
      <c r="RYK28" s="194"/>
      <c r="RYL28" s="194"/>
      <c r="RYM28" s="194"/>
      <c r="RYN28" s="194"/>
      <c r="RYO28" s="194"/>
      <c r="RYP28" s="194"/>
      <c r="RYQ28" s="194"/>
      <c r="RYR28" s="194"/>
      <c r="RYS28" s="194"/>
      <c r="RYT28" s="194"/>
      <c r="RYU28" s="194"/>
      <c r="RYV28" s="194"/>
      <c r="RYW28" s="194"/>
      <c r="RYX28" s="194"/>
      <c r="RYY28" s="194"/>
      <c r="RYZ28" s="194"/>
      <c r="RZA28" s="194"/>
      <c r="RZB28" s="194"/>
      <c r="RZC28" s="194"/>
      <c r="RZD28" s="194"/>
      <c r="RZE28" s="194"/>
      <c r="RZF28" s="194"/>
      <c r="RZG28" s="194"/>
      <c r="RZH28" s="194"/>
      <c r="RZI28" s="194"/>
      <c r="RZJ28" s="194"/>
      <c r="RZK28" s="194"/>
      <c r="RZL28" s="194"/>
      <c r="RZM28" s="194"/>
      <c r="RZN28" s="194"/>
      <c r="RZO28" s="194"/>
      <c r="RZP28" s="194"/>
      <c r="RZQ28" s="194"/>
      <c r="RZR28" s="194"/>
      <c r="RZS28" s="194"/>
      <c r="RZT28" s="194"/>
      <c r="RZU28" s="194"/>
      <c r="RZV28" s="194"/>
      <c r="RZW28" s="194"/>
      <c r="RZX28" s="194"/>
      <c r="RZY28" s="194"/>
      <c r="RZZ28" s="194"/>
      <c r="SAA28" s="194"/>
      <c r="SAB28" s="194"/>
      <c r="SAC28" s="194"/>
      <c r="SAD28" s="194"/>
      <c r="SAE28" s="194"/>
      <c r="SAF28" s="194"/>
      <c r="SAG28" s="194"/>
      <c r="SAH28" s="194"/>
      <c r="SAI28" s="194"/>
      <c r="SAJ28" s="194"/>
      <c r="SAK28" s="194"/>
      <c r="SAL28" s="194"/>
      <c r="SAM28" s="194"/>
      <c r="SAN28" s="194"/>
      <c r="SAO28" s="194"/>
      <c r="SAP28" s="194"/>
      <c r="SAQ28" s="194"/>
      <c r="SAR28" s="194"/>
      <c r="SAS28" s="194"/>
      <c r="SAT28" s="194"/>
      <c r="SAU28" s="194"/>
      <c r="SAV28" s="194"/>
      <c r="SAW28" s="194"/>
      <c r="SAX28" s="194"/>
      <c r="SAY28" s="194"/>
      <c r="SAZ28" s="194"/>
      <c r="SBA28" s="194"/>
      <c r="SBB28" s="194"/>
      <c r="SBC28" s="194"/>
      <c r="SBD28" s="194"/>
      <c r="SBE28" s="194"/>
      <c r="SBF28" s="194"/>
      <c r="SBG28" s="194"/>
      <c r="SBH28" s="194"/>
      <c r="SBI28" s="194"/>
      <c r="SBJ28" s="194"/>
      <c r="SBK28" s="194"/>
      <c r="SBL28" s="194"/>
      <c r="SBM28" s="194"/>
      <c r="SBN28" s="194"/>
      <c r="SBO28" s="194"/>
      <c r="SBP28" s="194"/>
      <c r="SBQ28" s="194"/>
      <c r="SBR28" s="194"/>
      <c r="SBS28" s="194"/>
      <c r="SBT28" s="194"/>
      <c r="SBU28" s="194"/>
      <c r="SBV28" s="194"/>
      <c r="SBW28" s="194"/>
      <c r="SBX28" s="194"/>
      <c r="SBY28" s="194"/>
      <c r="SBZ28" s="194"/>
      <c r="SCA28" s="194"/>
      <c r="SCB28" s="194"/>
      <c r="SCC28" s="194"/>
      <c r="SCD28" s="194"/>
      <c r="SCE28" s="194"/>
      <c r="SCF28" s="194"/>
      <c r="SCG28" s="194"/>
      <c r="SCH28" s="194"/>
      <c r="SCI28" s="194"/>
      <c r="SCJ28" s="194"/>
      <c r="SCK28" s="194"/>
      <c r="SCL28" s="194"/>
      <c r="SCM28" s="194"/>
      <c r="SCN28" s="194"/>
      <c r="SCO28" s="194"/>
      <c r="SCP28" s="194"/>
      <c r="SCQ28" s="194"/>
      <c r="SCR28" s="194"/>
      <c r="SCS28" s="194"/>
      <c r="SCT28" s="194"/>
      <c r="SCU28" s="194"/>
      <c r="SCV28" s="194"/>
      <c r="SCW28" s="194"/>
      <c r="SCX28" s="194"/>
      <c r="SCY28" s="194"/>
      <c r="SCZ28" s="194"/>
      <c r="SDA28" s="194"/>
      <c r="SDB28" s="194"/>
      <c r="SDC28" s="194"/>
      <c r="SDD28" s="194"/>
      <c r="SDE28" s="194"/>
      <c r="SDF28" s="194"/>
      <c r="SDG28" s="194"/>
      <c r="SDH28" s="194"/>
      <c r="SDI28" s="194"/>
      <c r="SDJ28" s="194"/>
      <c r="SDK28" s="194"/>
      <c r="SDL28" s="194"/>
      <c r="SDM28" s="194"/>
      <c r="SDN28" s="194"/>
      <c r="SDO28" s="194"/>
      <c r="SDP28" s="194"/>
      <c r="SDQ28" s="194"/>
      <c r="SDR28" s="194"/>
      <c r="SDS28" s="194"/>
      <c r="SDT28" s="194"/>
      <c r="SDU28" s="194"/>
      <c r="SDV28" s="194"/>
      <c r="SDW28" s="194"/>
      <c r="SDX28" s="194"/>
      <c r="SDY28" s="194"/>
      <c r="SDZ28" s="194"/>
      <c r="SEA28" s="194"/>
      <c r="SEB28" s="194"/>
      <c r="SEC28" s="194"/>
      <c r="SED28" s="194"/>
      <c r="SEE28" s="194"/>
      <c r="SEF28" s="194"/>
      <c r="SEG28" s="194"/>
      <c r="SEH28" s="194"/>
      <c r="SEI28" s="194"/>
      <c r="SEJ28" s="194"/>
      <c r="SEK28" s="194"/>
      <c r="SEL28" s="194"/>
      <c r="SEM28" s="194"/>
      <c r="SEN28" s="194"/>
      <c r="SEO28" s="194"/>
      <c r="SEP28" s="194"/>
      <c r="SEQ28" s="194"/>
      <c r="SER28" s="194"/>
      <c r="SES28" s="194"/>
      <c r="SET28" s="194"/>
      <c r="SEU28" s="194"/>
      <c r="SEV28" s="194"/>
      <c r="SEW28" s="194"/>
      <c r="SEX28" s="194"/>
      <c r="SEY28" s="194"/>
      <c r="SEZ28" s="194"/>
      <c r="SFA28" s="194"/>
      <c r="SFB28" s="194"/>
      <c r="SFC28" s="194"/>
      <c r="SFD28" s="194"/>
      <c r="SFE28" s="194"/>
      <c r="SFF28" s="194"/>
      <c r="SFG28" s="194"/>
      <c r="SFH28" s="194"/>
      <c r="SFI28" s="194"/>
      <c r="SFJ28" s="194"/>
      <c r="SFK28" s="194"/>
      <c r="SFL28" s="194"/>
      <c r="SFM28" s="194"/>
      <c r="SFN28" s="194"/>
      <c r="SFO28" s="194"/>
      <c r="SFP28" s="194"/>
      <c r="SFQ28" s="194"/>
      <c r="SFR28" s="194"/>
      <c r="SFS28" s="194"/>
      <c r="SFT28" s="194"/>
      <c r="SFU28" s="194"/>
      <c r="SFV28" s="194"/>
      <c r="SFW28" s="194"/>
      <c r="SFX28" s="194"/>
      <c r="SFY28" s="194"/>
      <c r="SFZ28" s="194"/>
      <c r="SGA28" s="194"/>
      <c r="SGB28" s="194"/>
      <c r="SGC28" s="194"/>
      <c r="SGD28" s="194"/>
      <c r="SGE28" s="194"/>
      <c r="SGF28" s="194"/>
      <c r="SGG28" s="194"/>
      <c r="SGH28" s="194"/>
      <c r="SGI28" s="194"/>
      <c r="SGJ28" s="194"/>
      <c r="SGK28" s="194"/>
      <c r="SGL28" s="194"/>
      <c r="SGM28" s="194"/>
      <c r="SGN28" s="194"/>
      <c r="SGO28" s="194"/>
      <c r="SGP28" s="194"/>
      <c r="SGQ28" s="194"/>
      <c r="SGR28" s="194"/>
      <c r="SGS28" s="194"/>
      <c r="SGT28" s="194"/>
      <c r="SGU28" s="194"/>
      <c r="SGV28" s="194"/>
      <c r="SGW28" s="194"/>
      <c r="SGX28" s="194"/>
      <c r="SGY28" s="194"/>
      <c r="SGZ28" s="194"/>
      <c r="SHA28" s="194"/>
      <c r="SHB28" s="194"/>
      <c r="SHC28" s="194"/>
      <c r="SHD28" s="194"/>
      <c r="SHE28" s="194"/>
      <c r="SHF28" s="194"/>
      <c r="SHG28" s="194"/>
      <c r="SHH28" s="194"/>
      <c r="SHI28" s="194"/>
      <c r="SHJ28" s="194"/>
      <c r="SHK28" s="194"/>
      <c r="SHL28" s="194"/>
      <c r="SHM28" s="194"/>
      <c r="SHN28" s="194"/>
      <c r="SHO28" s="194"/>
      <c r="SHP28" s="194"/>
      <c r="SHQ28" s="194"/>
      <c r="SHR28" s="194"/>
      <c r="SHS28" s="194"/>
      <c r="SHT28" s="194"/>
      <c r="SHU28" s="194"/>
      <c r="SHV28" s="194"/>
      <c r="SHW28" s="194"/>
      <c r="SHX28" s="194"/>
      <c r="SHY28" s="194"/>
      <c r="SHZ28" s="194"/>
      <c r="SIA28" s="194"/>
      <c r="SIB28" s="194"/>
      <c r="SIC28" s="194"/>
      <c r="SID28" s="194"/>
      <c r="SIE28" s="194"/>
      <c r="SIF28" s="194"/>
      <c r="SIG28" s="194"/>
      <c r="SIH28" s="194"/>
      <c r="SII28" s="194"/>
      <c r="SIJ28" s="194"/>
      <c r="SIK28" s="194"/>
      <c r="SIL28" s="194"/>
      <c r="SIM28" s="194"/>
      <c r="SIN28" s="194"/>
      <c r="SIO28" s="194"/>
      <c r="SIP28" s="194"/>
      <c r="SIQ28" s="194"/>
      <c r="SIR28" s="194"/>
      <c r="SIS28" s="194"/>
      <c r="SIT28" s="194"/>
      <c r="SIU28" s="194"/>
      <c r="SIV28" s="194"/>
      <c r="SIW28" s="194"/>
      <c r="SIX28" s="194"/>
      <c r="SIY28" s="194"/>
      <c r="SIZ28" s="194"/>
      <c r="SJA28" s="194"/>
      <c r="SJB28" s="194"/>
      <c r="SJC28" s="194"/>
      <c r="SJD28" s="194"/>
      <c r="SJE28" s="194"/>
      <c r="SJF28" s="194"/>
      <c r="SJG28" s="194"/>
      <c r="SJH28" s="194"/>
      <c r="SJI28" s="194"/>
      <c r="SJJ28" s="194"/>
      <c r="SJK28" s="194"/>
      <c r="SJL28" s="194"/>
      <c r="SJM28" s="194"/>
      <c r="SJN28" s="194"/>
      <c r="SJO28" s="194"/>
      <c r="SJP28" s="194"/>
      <c r="SJQ28" s="194"/>
      <c r="SJR28" s="194"/>
      <c r="SJS28" s="194"/>
      <c r="SJT28" s="194"/>
      <c r="SJU28" s="194"/>
      <c r="SJV28" s="194"/>
      <c r="SJW28" s="194"/>
      <c r="SJX28" s="194"/>
      <c r="SJY28" s="194"/>
      <c r="SJZ28" s="194"/>
      <c r="SKA28" s="194"/>
      <c r="SKB28" s="194"/>
      <c r="SKC28" s="194"/>
      <c r="SKD28" s="194"/>
      <c r="SKE28" s="194"/>
      <c r="SKF28" s="194"/>
      <c r="SKG28" s="194"/>
      <c r="SKH28" s="194"/>
      <c r="SKI28" s="194"/>
      <c r="SKJ28" s="194"/>
      <c r="SKK28" s="194"/>
      <c r="SKL28" s="194"/>
      <c r="SKM28" s="194"/>
      <c r="SKN28" s="194"/>
      <c r="SKO28" s="194"/>
      <c r="SKP28" s="194"/>
      <c r="SKQ28" s="194"/>
      <c r="SKR28" s="194"/>
      <c r="SKS28" s="194"/>
      <c r="SKT28" s="194"/>
      <c r="SKU28" s="194"/>
      <c r="SKV28" s="194"/>
      <c r="SKW28" s="194"/>
      <c r="SKX28" s="194"/>
      <c r="SKY28" s="194"/>
      <c r="SKZ28" s="194"/>
      <c r="SLA28" s="194"/>
      <c r="SLB28" s="194"/>
      <c r="SLC28" s="194"/>
      <c r="SLD28" s="194"/>
      <c r="SLE28" s="194"/>
      <c r="SLF28" s="194"/>
      <c r="SLG28" s="194"/>
      <c r="SLH28" s="194"/>
      <c r="SLI28" s="194"/>
      <c r="SLJ28" s="194"/>
      <c r="SLK28" s="194"/>
      <c r="SLL28" s="194"/>
      <c r="SLM28" s="194"/>
      <c r="SLN28" s="194"/>
      <c r="SLO28" s="194"/>
      <c r="SLP28" s="194"/>
      <c r="SLQ28" s="194"/>
      <c r="SLR28" s="194"/>
      <c r="SLS28" s="194"/>
      <c r="SLT28" s="194"/>
      <c r="SLU28" s="194"/>
      <c r="SLV28" s="194"/>
      <c r="SLW28" s="194"/>
      <c r="SLX28" s="194"/>
      <c r="SLY28" s="194"/>
      <c r="SLZ28" s="194"/>
      <c r="SMA28" s="194"/>
      <c r="SMB28" s="194"/>
      <c r="SMC28" s="194"/>
      <c r="SMD28" s="194"/>
      <c r="SME28" s="194"/>
      <c r="SMF28" s="194"/>
      <c r="SMG28" s="194"/>
      <c r="SMH28" s="194"/>
      <c r="SMI28" s="194"/>
      <c r="SMJ28" s="194"/>
      <c r="SMK28" s="194"/>
      <c r="SML28" s="194"/>
      <c r="SMM28" s="194"/>
      <c r="SMN28" s="194"/>
      <c r="SMO28" s="194"/>
      <c r="SMP28" s="194"/>
      <c r="SMQ28" s="194"/>
      <c r="SMR28" s="194"/>
      <c r="SMS28" s="194"/>
      <c r="SMT28" s="194"/>
      <c r="SMU28" s="194"/>
      <c r="SMV28" s="194"/>
      <c r="SMW28" s="194"/>
      <c r="SMX28" s="194"/>
      <c r="SMY28" s="194"/>
      <c r="SMZ28" s="194"/>
      <c r="SNA28" s="194"/>
      <c r="SNB28" s="194"/>
      <c r="SNC28" s="194"/>
      <c r="SND28" s="194"/>
      <c r="SNE28" s="194"/>
      <c r="SNF28" s="194"/>
      <c r="SNG28" s="194"/>
      <c r="SNH28" s="194"/>
      <c r="SNI28" s="194"/>
      <c r="SNJ28" s="194"/>
      <c r="SNK28" s="194"/>
      <c r="SNL28" s="194"/>
      <c r="SNM28" s="194"/>
      <c r="SNN28" s="194"/>
      <c r="SNO28" s="194"/>
      <c r="SNP28" s="194"/>
      <c r="SNQ28" s="194"/>
      <c r="SNR28" s="194"/>
      <c r="SNS28" s="194"/>
      <c r="SNT28" s="194"/>
      <c r="SNU28" s="194"/>
      <c r="SNV28" s="194"/>
      <c r="SNW28" s="194"/>
      <c r="SNX28" s="194"/>
      <c r="SNY28" s="194"/>
      <c r="SNZ28" s="194"/>
      <c r="SOA28" s="194"/>
      <c r="SOB28" s="194"/>
      <c r="SOC28" s="194"/>
      <c r="SOD28" s="194"/>
      <c r="SOE28" s="194"/>
      <c r="SOF28" s="194"/>
      <c r="SOG28" s="194"/>
      <c r="SOH28" s="194"/>
      <c r="SOI28" s="194"/>
      <c r="SOJ28" s="194"/>
      <c r="SOK28" s="194"/>
      <c r="SOL28" s="194"/>
      <c r="SOM28" s="194"/>
      <c r="SON28" s="194"/>
      <c r="SOO28" s="194"/>
      <c r="SOP28" s="194"/>
      <c r="SOQ28" s="194"/>
      <c r="SOR28" s="194"/>
      <c r="SOS28" s="194"/>
      <c r="SOT28" s="194"/>
      <c r="SOU28" s="194"/>
      <c r="SOV28" s="194"/>
      <c r="SOW28" s="194"/>
      <c r="SOX28" s="194"/>
      <c r="SOY28" s="194"/>
      <c r="SOZ28" s="194"/>
      <c r="SPA28" s="194"/>
      <c r="SPB28" s="194"/>
      <c r="SPC28" s="194"/>
      <c r="SPD28" s="194"/>
      <c r="SPE28" s="194"/>
      <c r="SPF28" s="194"/>
      <c r="SPG28" s="194"/>
      <c r="SPH28" s="194"/>
      <c r="SPI28" s="194"/>
      <c r="SPJ28" s="194"/>
      <c r="SPK28" s="194"/>
      <c r="SPL28" s="194"/>
      <c r="SPM28" s="194"/>
      <c r="SPN28" s="194"/>
      <c r="SPO28" s="194"/>
      <c r="SPP28" s="194"/>
      <c r="SPQ28" s="194"/>
      <c r="SPR28" s="194"/>
      <c r="SPS28" s="194"/>
      <c r="SPT28" s="194"/>
      <c r="SPU28" s="194"/>
      <c r="SPV28" s="194"/>
      <c r="SPW28" s="194"/>
      <c r="SPX28" s="194"/>
      <c r="SPY28" s="194"/>
      <c r="SPZ28" s="194"/>
      <c r="SQA28" s="194"/>
      <c r="SQB28" s="194"/>
      <c r="SQC28" s="194"/>
      <c r="SQD28" s="194"/>
      <c r="SQE28" s="194"/>
      <c r="SQF28" s="194"/>
      <c r="SQG28" s="194"/>
      <c r="SQH28" s="194"/>
      <c r="SQI28" s="194"/>
      <c r="SQJ28" s="194"/>
      <c r="SQK28" s="194"/>
      <c r="SQL28" s="194"/>
      <c r="SQM28" s="194"/>
      <c r="SQN28" s="194"/>
      <c r="SQO28" s="194"/>
      <c r="SQP28" s="194"/>
      <c r="SQQ28" s="194"/>
      <c r="SQR28" s="194"/>
      <c r="SQS28" s="194"/>
      <c r="SQT28" s="194"/>
      <c r="SQU28" s="194"/>
      <c r="SQV28" s="194"/>
      <c r="SQW28" s="194"/>
      <c r="SQX28" s="194"/>
      <c r="SQY28" s="194"/>
      <c r="SQZ28" s="194"/>
      <c r="SRA28" s="194"/>
      <c r="SRB28" s="194"/>
      <c r="SRC28" s="194"/>
      <c r="SRD28" s="194"/>
      <c r="SRE28" s="194"/>
      <c r="SRF28" s="194"/>
      <c r="SRG28" s="194"/>
      <c r="SRH28" s="194"/>
      <c r="SRI28" s="194"/>
      <c r="SRJ28" s="194"/>
      <c r="SRK28" s="194"/>
      <c r="SRL28" s="194"/>
      <c r="SRM28" s="194"/>
      <c r="SRN28" s="194"/>
      <c r="SRO28" s="194"/>
      <c r="SRP28" s="194"/>
      <c r="SRQ28" s="194"/>
      <c r="SRR28" s="194"/>
      <c r="SRS28" s="194"/>
      <c r="SRT28" s="194"/>
      <c r="SRU28" s="194"/>
      <c r="SRV28" s="194"/>
      <c r="SRW28" s="194"/>
      <c r="SRX28" s="194"/>
      <c r="SRY28" s="194"/>
      <c r="SRZ28" s="194"/>
      <c r="SSA28" s="194"/>
      <c r="SSB28" s="194"/>
      <c r="SSC28" s="194"/>
      <c r="SSD28" s="194"/>
      <c r="SSE28" s="194"/>
      <c r="SSF28" s="194"/>
      <c r="SSG28" s="194"/>
      <c r="SSH28" s="194"/>
      <c r="SSI28" s="194"/>
      <c r="SSJ28" s="194"/>
      <c r="SSK28" s="194"/>
      <c r="SSL28" s="194"/>
      <c r="SSM28" s="194"/>
      <c r="SSN28" s="194"/>
      <c r="SSO28" s="194"/>
      <c r="SSP28" s="194"/>
      <c r="SSQ28" s="194"/>
      <c r="SSR28" s="194"/>
      <c r="SSS28" s="194"/>
      <c r="SST28" s="194"/>
      <c r="SSU28" s="194"/>
      <c r="SSV28" s="194"/>
      <c r="SSW28" s="194"/>
      <c r="SSX28" s="194"/>
      <c r="SSY28" s="194"/>
      <c r="SSZ28" s="194"/>
      <c r="STA28" s="194"/>
      <c r="STB28" s="194"/>
      <c r="STC28" s="194"/>
      <c r="STD28" s="194"/>
      <c r="STE28" s="194"/>
      <c r="STF28" s="194"/>
      <c r="STG28" s="194"/>
      <c r="STH28" s="194"/>
      <c r="STI28" s="194"/>
      <c r="STJ28" s="194"/>
      <c r="STK28" s="194"/>
      <c r="STL28" s="194"/>
      <c r="STM28" s="194"/>
      <c r="STN28" s="194"/>
      <c r="STO28" s="194"/>
      <c r="STP28" s="194"/>
      <c r="STQ28" s="194"/>
      <c r="STR28" s="194"/>
      <c r="STS28" s="194"/>
      <c r="STT28" s="194"/>
      <c r="STU28" s="194"/>
      <c r="STV28" s="194"/>
      <c r="STW28" s="194"/>
      <c r="STX28" s="194"/>
      <c r="STY28" s="194"/>
      <c r="STZ28" s="194"/>
      <c r="SUA28" s="194"/>
      <c r="SUB28" s="194"/>
      <c r="SUC28" s="194"/>
      <c r="SUD28" s="194"/>
      <c r="SUE28" s="194"/>
      <c r="SUF28" s="194"/>
      <c r="SUG28" s="194"/>
      <c r="SUH28" s="194"/>
      <c r="SUI28" s="194"/>
      <c r="SUJ28" s="194"/>
      <c r="SUK28" s="194"/>
      <c r="SUL28" s="194"/>
      <c r="SUM28" s="194"/>
      <c r="SUN28" s="194"/>
      <c r="SUO28" s="194"/>
      <c r="SUP28" s="194"/>
      <c r="SUQ28" s="194"/>
      <c r="SUR28" s="194"/>
      <c r="SUS28" s="194"/>
      <c r="SUT28" s="194"/>
      <c r="SUU28" s="194"/>
      <c r="SUV28" s="194"/>
      <c r="SUW28" s="194"/>
      <c r="SUX28" s="194"/>
      <c r="SUY28" s="194"/>
      <c r="SUZ28" s="194"/>
      <c r="SVA28" s="194"/>
      <c r="SVB28" s="194"/>
      <c r="SVC28" s="194"/>
      <c r="SVD28" s="194"/>
      <c r="SVE28" s="194"/>
      <c r="SVF28" s="194"/>
      <c r="SVG28" s="194"/>
      <c r="SVH28" s="194"/>
      <c r="SVI28" s="194"/>
      <c r="SVJ28" s="194"/>
      <c r="SVK28" s="194"/>
      <c r="SVL28" s="194"/>
      <c r="SVM28" s="194"/>
      <c r="SVN28" s="194"/>
      <c r="SVO28" s="194"/>
      <c r="SVP28" s="194"/>
      <c r="SVQ28" s="194"/>
      <c r="SVR28" s="194"/>
      <c r="SVS28" s="194"/>
      <c r="SVT28" s="194"/>
      <c r="SVU28" s="194"/>
      <c r="SVV28" s="194"/>
      <c r="SVW28" s="194"/>
      <c r="SVX28" s="194"/>
      <c r="SVY28" s="194"/>
      <c r="SVZ28" s="194"/>
      <c r="SWA28" s="194"/>
      <c r="SWB28" s="194"/>
      <c r="SWC28" s="194"/>
      <c r="SWD28" s="194"/>
      <c r="SWE28" s="194"/>
      <c r="SWF28" s="194"/>
      <c r="SWG28" s="194"/>
      <c r="SWH28" s="194"/>
      <c r="SWI28" s="194"/>
      <c r="SWJ28" s="194"/>
      <c r="SWK28" s="194"/>
      <c r="SWL28" s="194"/>
      <c r="SWM28" s="194"/>
      <c r="SWN28" s="194"/>
      <c r="SWO28" s="194"/>
      <c r="SWP28" s="194"/>
      <c r="SWQ28" s="194"/>
      <c r="SWR28" s="194"/>
      <c r="SWS28" s="194"/>
      <c r="SWT28" s="194"/>
      <c r="SWU28" s="194"/>
      <c r="SWV28" s="194"/>
      <c r="SWW28" s="194"/>
      <c r="SWX28" s="194"/>
      <c r="SWY28" s="194"/>
      <c r="SWZ28" s="194"/>
      <c r="SXA28" s="194"/>
      <c r="SXB28" s="194"/>
      <c r="SXC28" s="194"/>
      <c r="SXD28" s="194"/>
      <c r="SXE28" s="194"/>
      <c r="SXF28" s="194"/>
      <c r="SXG28" s="194"/>
      <c r="SXH28" s="194"/>
      <c r="SXI28" s="194"/>
      <c r="SXJ28" s="194"/>
      <c r="SXK28" s="194"/>
      <c r="SXL28" s="194"/>
      <c r="SXM28" s="194"/>
      <c r="SXN28" s="194"/>
      <c r="SXO28" s="194"/>
      <c r="SXP28" s="194"/>
      <c r="SXQ28" s="194"/>
      <c r="SXR28" s="194"/>
      <c r="SXS28" s="194"/>
      <c r="SXT28" s="194"/>
      <c r="SXU28" s="194"/>
      <c r="SXV28" s="194"/>
      <c r="SXW28" s="194"/>
      <c r="SXX28" s="194"/>
      <c r="SXY28" s="194"/>
      <c r="SXZ28" s="194"/>
      <c r="SYA28" s="194"/>
      <c r="SYB28" s="194"/>
      <c r="SYC28" s="194"/>
      <c r="SYD28" s="194"/>
      <c r="SYE28" s="194"/>
      <c r="SYF28" s="194"/>
      <c r="SYG28" s="194"/>
      <c r="SYH28" s="194"/>
      <c r="SYI28" s="194"/>
      <c r="SYJ28" s="194"/>
      <c r="SYK28" s="194"/>
      <c r="SYL28" s="194"/>
      <c r="SYM28" s="194"/>
      <c r="SYN28" s="194"/>
      <c r="SYO28" s="194"/>
      <c r="SYP28" s="194"/>
      <c r="SYQ28" s="194"/>
      <c r="SYR28" s="194"/>
      <c r="SYS28" s="194"/>
      <c r="SYT28" s="194"/>
      <c r="SYU28" s="194"/>
      <c r="SYV28" s="194"/>
      <c r="SYW28" s="194"/>
      <c r="SYX28" s="194"/>
      <c r="SYY28" s="194"/>
      <c r="SYZ28" s="194"/>
      <c r="SZA28" s="194"/>
      <c r="SZB28" s="194"/>
      <c r="SZC28" s="194"/>
      <c r="SZD28" s="194"/>
      <c r="SZE28" s="194"/>
      <c r="SZF28" s="194"/>
      <c r="SZG28" s="194"/>
      <c r="SZH28" s="194"/>
      <c r="SZI28" s="194"/>
      <c r="SZJ28" s="194"/>
      <c r="SZK28" s="194"/>
      <c r="SZL28" s="194"/>
      <c r="SZM28" s="194"/>
      <c r="SZN28" s="194"/>
      <c r="SZO28" s="194"/>
      <c r="SZP28" s="194"/>
      <c r="SZQ28" s="194"/>
      <c r="SZR28" s="194"/>
      <c r="SZS28" s="194"/>
      <c r="SZT28" s="194"/>
      <c r="SZU28" s="194"/>
      <c r="SZV28" s="194"/>
      <c r="SZW28" s="194"/>
      <c r="SZX28" s="194"/>
      <c r="SZY28" s="194"/>
      <c r="SZZ28" s="194"/>
      <c r="TAA28" s="194"/>
      <c r="TAB28" s="194"/>
      <c r="TAC28" s="194"/>
      <c r="TAD28" s="194"/>
      <c r="TAE28" s="194"/>
      <c r="TAF28" s="194"/>
      <c r="TAG28" s="194"/>
      <c r="TAH28" s="194"/>
      <c r="TAI28" s="194"/>
      <c r="TAJ28" s="194"/>
      <c r="TAK28" s="194"/>
      <c r="TAL28" s="194"/>
      <c r="TAM28" s="194"/>
      <c r="TAN28" s="194"/>
      <c r="TAO28" s="194"/>
      <c r="TAP28" s="194"/>
      <c r="TAQ28" s="194"/>
      <c r="TAR28" s="194"/>
      <c r="TAS28" s="194"/>
      <c r="TAT28" s="194"/>
      <c r="TAU28" s="194"/>
      <c r="TAV28" s="194"/>
      <c r="TAW28" s="194"/>
      <c r="TAX28" s="194"/>
      <c r="TAY28" s="194"/>
      <c r="TAZ28" s="194"/>
      <c r="TBA28" s="194"/>
      <c r="TBB28" s="194"/>
      <c r="TBC28" s="194"/>
      <c r="TBD28" s="194"/>
      <c r="TBE28" s="194"/>
      <c r="TBF28" s="194"/>
      <c r="TBG28" s="194"/>
      <c r="TBH28" s="194"/>
      <c r="TBI28" s="194"/>
      <c r="TBJ28" s="194"/>
      <c r="TBK28" s="194"/>
      <c r="TBL28" s="194"/>
      <c r="TBM28" s="194"/>
      <c r="TBN28" s="194"/>
      <c r="TBO28" s="194"/>
      <c r="TBP28" s="194"/>
      <c r="TBQ28" s="194"/>
      <c r="TBR28" s="194"/>
      <c r="TBS28" s="194"/>
      <c r="TBT28" s="194"/>
      <c r="TBU28" s="194"/>
      <c r="TBV28" s="194"/>
      <c r="TBW28" s="194"/>
      <c r="TBX28" s="194"/>
      <c r="TBY28" s="194"/>
      <c r="TBZ28" s="194"/>
      <c r="TCA28" s="194"/>
      <c r="TCB28" s="194"/>
      <c r="TCC28" s="194"/>
      <c r="TCD28" s="194"/>
      <c r="TCE28" s="194"/>
      <c r="TCF28" s="194"/>
      <c r="TCG28" s="194"/>
      <c r="TCH28" s="194"/>
      <c r="TCI28" s="194"/>
      <c r="TCJ28" s="194"/>
      <c r="TCK28" s="194"/>
      <c r="TCL28" s="194"/>
      <c r="TCM28" s="194"/>
      <c r="TCN28" s="194"/>
      <c r="TCO28" s="194"/>
      <c r="TCP28" s="194"/>
      <c r="TCQ28" s="194"/>
      <c r="TCR28" s="194"/>
      <c r="TCS28" s="194"/>
      <c r="TCT28" s="194"/>
      <c r="TCU28" s="194"/>
      <c r="TCV28" s="194"/>
      <c r="TCW28" s="194"/>
      <c r="TCX28" s="194"/>
      <c r="TCY28" s="194"/>
      <c r="TCZ28" s="194"/>
      <c r="TDA28" s="194"/>
      <c r="TDB28" s="194"/>
      <c r="TDC28" s="194"/>
      <c r="TDD28" s="194"/>
      <c r="TDE28" s="194"/>
      <c r="TDF28" s="194"/>
      <c r="TDG28" s="194"/>
      <c r="TDH28" s="194"/>
      <c r="TDI28" s="194"/>
      <c r="TDJ28" s="194"/>
      <c r="TDK28" s="194"/>
      <c r="TDL28" s="194"/>
      <c r="TDM28" s="194"/>
      <c r="TDN28" s="194"/>
      <c r="TDO28" s="194"/>
      <c r="TDP28" s="194"/>
      <c r="TDQ28" s="194"/>
      <c r="TDR28" s="194"/>
      <c r="TDS28" s="194"/>
      <c r="TDT28" s="194"/>
      <c r="TDU28" s="194"/>
      <c r="TDV28" s="194"/>
      <c r="TDW28" s="194"/>
      <c r="TDX28" s="194"/>
      <c r="TDY28" s="194"/>
      <c r="TDZ28" s="194"/>
      <c r="TEA28" s="194"/>
      <c r="TEB28" s="194"/>
      <c r="TEC28" s="194"/>
      <c r="TED28" s="194"/>
      <c r="TEE28" s="194"/>
      <c r="TEF28" s="194"/>
      <c r="TEG28" s="194"/>
      <c r="TEH28" s="194"/>
      <c r="TEI28" s="194"/>
      <c r="TEJ28" s="194"/>
      <c r="TEK28" s="194"/>
      <c r="TEL28" s="194"/>
      <c r="TEM28" s="194"/>
      <c r="TEN28" s="194"/>
      <c r="TEO28" s="194"/>
      <c r="TEP28" s="194"/>
      <c r="TEQ28" s="194"/>
      <c r="TER28" s="194"/>
      <c r="TES28" s="194"/>
      <c r="TET28" s="194"/>
      <c r="TEU28" s="194"/>
      <c r="TEV28" s="194"/>
      <c r="TEW28" s="194"/>
      <c r="TEX28" s="194"/>
      <c r="TEY28" s="194"/>
      <c r="TEZ28" s="194"/>
      <c r="TFA28" s="194"/>
      <c r="TFB28" s="194"/>
      <c r="TFC28" s="194"/>
      <c r="TFD28" s="194"/>
      <c r="TFE28" s="194"/>
      <c r="TFF28" s="194"/>
      <c r="TFG28" s="194"/>
      <c r="TFH28" s="194"/>
      <c r="TFI28" s="194"/>
      <c r="TFJ28" s="194"/>
      <c r="TFK28" s="194"/>
      <c r="TFL28" s="194"/>
      <c r="TFM28" s="194"/>
      <c r="TFN28" s="194"/>
      <c r="TFO28" s="194"/>
      <c r="TFP28" s="194"/>
      <c r="TFQ28" s="194"/>
      <c r="TFR28" s="194"/>
      <c r="TFS28" s="194"/>
      <c r="TFT28" s="194"/>
      <c r="TFU28" s="194"/>
      <c r="TFV28" s="194"/>
      <c r="TFW28" s="194"/>
      <c r="TFX28" s="194"/>
      <c r="TFY28" s="194"/>
      <c r="TFZ28" s="194"/>
      <c r="TGA28" s="194"/>
      <c r="TGB28" s="194"/>
      <c r="TGC28" s="194"/>
      <c r="TGD28" s="194"/>
      <c r="TGE28" s="194"/>
      <c r="TGF28" s="194"/>
      <c r="TGG28" s="194"/>
      <c r="TGH28" s="194"/>
      <c r="TGI28" s="194"/>
      <c r="TGJ28" s="194"/>
      <c r="TGK28" s="194"/>
      <c r="TGL28" s="194"/>
      <c r="TGM28" s="194"/>
      <c r="TGN28" s="194"/>
      <c r="TGO28" s="194"/>
      <c r="TGP28" s="194"/>
      <c r="TGQ28" s="194"/>
      <c r="TGR28" s="194"/>
      <c r="TGS28" s="194"/>
      <c r="TGT28" s="194"/>
      <c r="TGU28" s="194"/>
      <c r="TGV28" s="194"/>
      <c r="TGW28" s="194"/>
      <c r="TGX28" s="194"/>
      <c r="TGY28" s="194"/>
      <c r="TGZ28" s="194"/>
      <c r="THA28" s="194"/>
      <c r="THB28" s="194"/>
      <c r="THC28" s="194"/>
      <c r="THD28" s="194"/>
      <c r="THE28" s="194"/>
      <c r="THF28" s="194"/>
      <c r="THG28" s="194"/>
      <c r="THH28" s="194"/>
      <c r="THI28" s="194"/>
      <c r="THJ28" s="194"/>
      <c r="THK28" s="194"/>
      <c r="THL28" s="194"/>
      <c r="THM28" s="194"/>
      <c r="THN28" s="194"/>
      <c r="THO28" s="194"/>
      <c r="THP28" s="194"/>
      <c r="THQ28" s="194"/>
      <c r="THR28" s="194"/>
      <c r="THS28" s="194"/>
      <c r="THT28" s="194"/>
      <c r="THU28" s="194"/>
      <c r="THV28" s="194"/>
      <c r="THW28" s="194"/>
      <c r="THX28" s="194"/>
      <c r="THY28" s="194"/>
      <c r="THZ28" s="194"/>
      <c r="TIA28" s="194"/>
      <c r="TIB28" s="194"/>
      <c r="TIC28" s="194"/>
      <c r="TID28" s="194"/>
      <c r="TIE28" s="194"/>
      <c r="TIF28" s="194"/>
      <c r="TIG28" s="194"/>
      <c r="TIH28" s="194"/>
      <c r="TII28" s="194"/>
      <c r="TIJ28" s="194"/>
      <c r="TIK28" s="194"/>
      <c r="TIL28" s="194"/>
      <c r="TIM28" s="194"/>
      <c r="TIN28" s="194"/>
      <c r="TIO28" s="194"/>
      <c r="TIP28" s="194"/>
      <c r="TIQ28" s="194"/>
      <c r="TIR28" s="194"/>
      <c r="TIS28" s="194"/>
      <c r="TIT28" s="194"/>
      <c r="TIU28" s="194"/>
      <c r="TIV28" s="194"/>
      <c r="TIW28" s="194"/>
      <c r="TIX28" s="194"/>
      <c r="TIY28" s="194"/>
      <c r="TIZ28" s="194"/>
      <c r="TJA28" s="194"/>
      <c r="TJB28" s="194"/>
      <c r="TJC28" s="194"/>
      <c r="TJD28" s="194"/>
      <c r="TJE28" s="194"/>
      <c r="TJF28" s="194"/>
      <c r="TJG28" s="194"/>
      <c r="TJH28" s="194"/>
      <c r="TJI28" s="194"/>
      <c r="TJJ28" s="194"/>
      <c r="TJK28" s="194"/>
      <c r="TJL28" s="194"/>
      <c r="TJM28" s="194"/>
      <c r="TJN28" s="194"/>
      <c r="TJO28" s="194"/>
      <c r="TJP28" s="194"/>
      <c r="TJQ28" s="194"/>
      <c r="TJR28" s="194"/>
      <c r="TJS28" s="194"/>
      <c r="TJT28" s="194"/>
      <c r="TJU28" s="194"/>
      <c r="TJV28" s="194"/>
      <c r="TJW28" s="194"/>
      <c r="TJX28" s="194"/>
      <c r="TJY28" s="194"/>
      <c r="TJZ28" s="194"/>
      <c r="TKA28" s="194"/>
      <c r="TKB28" s="194"/>
      <c r="TKC28" s="194"/>
      <c r="TKD28" s="194"/>
      <c r="TKE28" s="194"/>
      <c r="TKF28" s="194"/>
      <c r="TKG28" s="194"/>
      <c r="TKH28" s="194"/>
      <c r="TKI28" s="194"/>
      <c r="TKJ28" s="194"/>
      <c r="TKK28" s="194"/>
      <c r="TKL28" s="194"/>
      <c r="TKM28" s="194"/>
      <c r="TKN28" s="194"/>
      <c r="TKO28" s="194"/>
      <c r="TKP28" s="194"/>
      <c r="TKQ28" s="194"/>
      <c r="TKR28" s="194"/>
      <c r="TKS28" s="194"/>
      <c r="TKT28" s="194"/>
      <c r="TKU28" s="194"/>
      <c r="TKV28" s="194"/>
      <c r="TKW28" s="194"/>
      <c r="TKX28" s="194"/>
      <c r="TKY28" s="194"/>
      <c r="TKZ28" s="194"/>
      <c r="TLA28" s="194"/>
      <c r="TLB28" s="194"/>
      <c r="TLC28" s="194"/>
      <c r="TLD28" s="194"/>
      <c r="TLE28" s="194"/>
      <c r="TLF28" s="194"/>
      <c r="TLG28" s="194"/>
      <c r="TLH28" s="194"/>
      <c r="TLI28" s="194"/>
      <c r="TLJ28" s="194"/>
      <c r="TLK28" s="194"/>
      <c r="TLL28" s="194"/>
      <c r="TLM28" s="194"/>
      <c r="TLN28" s="194"/>
      <c r="TLO28" s="194"/>
      <c r="TLP28" s="194"/>
      <c r="TLQ28" s="194"/>
      <c r="TLR28" s="194"/>
      <c r="TLS28" s="194"/>
      <c r="TLT28" s="194"/>
      <c r="TLU28" s="194"/>
      <c r="TLV28" s="194"/>
      <c r="TLW28" s="194"/>
      <c r="TLX28" s="194"/>
      <c r="TLY28" s="194"/>
      <c r="TLZ28" s="194"/>
      <c r="TMA28" s="194"/>
      <c r="TMB28" s="194"/>
      <c r="TMC28" s="194"/>
      <c r="TMD28" s="194"/>
      <c r="TME28" s="194"/>
      <c r="TMF28" s="194"/>
      <c r="TMG28" s="194"/>
      <c r="TMH28" s="194"/>
      <c r="TMI28" s="194"/>
      <c r="TMJ28" s="194"/>
      <c r="TMK28" s="194"/>
      <c r="TML28" s="194"/>
      <c r="TMM28" s="194"/>
      <c r="TMN28" s="194"/>
      <c r="TMO28" s="194"/>
      <c r="TMP28" s="194"/>
      <c r="TMQ28" s="194"/>
      <c r="TMR28" s="194"/>
      <c r="TMS28" s="194"/>
      <c r="TMT28" s="194"/>
      <c r="TMU28" s="194"/>
      <c r="TMV28" s="194"/>
      <c r="TMW28" s="194"/>
      <c r="TMX28" s="194"/>
      <c r="TMY28" s="194"/>
      <c r="TMZ28" s="194"/>
      <c r="TNA28" s="194"/>
      <c r="TNB28" s="194"/>
      <c r="TNC28" s="194"/>
      <c r="TND28" s="194"/>
      <c r="TNE28" s="194"/>
      <c r="TNF28" s="194"/>
      <c r="TNG28" s="194"/>
      <c r="TNH28" s="194"/>
      <c r="TNI28" s="194"/>
      <c r="TNJ28" s="194"/>
      <c r="TNK28" s="194"/>
      <c r="TNL28" s="194"/>
      <c r="TNM28" s="194"/>
      <c r="TNN28" s="194"/>
      <c r="TNO28" s="194"/>
      <c r="TNP28" s="194"/>
      <c r="TNQ28" s="194"/>
      <c r="TNR28" s="194"/>
      <c r="TNS28" s="194"/>
      <c r="TNT28" s="194"/>
      <c r="TNU28" s="194"/>
      <c r="TNV28" s="194"/>
      <c r="TNW28" s="194"/>
      <c r="TNX28" s="194"/>
      <c r="TNY28" s="194"/>
      <c r="TNZ28" s="194"/>
      <c r="TOA28" s="194"/>
      <c r="TOB28" s="194"/>
      <c r="TOC28" s="194"/>
      <c r="TOD28" s="194"/>
      <c r="TOE28" s="194"/>
      <c r="TOF28" s="194"/>
      <c r="TOG28" s="194"/>
      <c r="TOH28" s="194"/>
      <c r="TOI28" s="194"/>
      <c r="TOJ28" s="194"/>
      <c r="TOK28" s="194"/>
      <c r="TOL28" s="194"/>
      <c r="TOM28" s="194"/>
      <c r="TON28" s="194"/>
      <c r="TOO28" s="194"/>
      <c r="TOP28" s="194"/>
      <c r="TOQ28" s="194"/>
      <c r="TOR28" s="194"/>
      <c r="TOS28" s="194"/>
      <c r="TOT28" s="194"/>
      <c r="TOU28" s="194"/>
      <c r="TOV28" s="194"/>
      <c r="TOW28" s="194"/>
      <c r="TOX28" s="194"/>
      <c r="TOY28" s="194"/>
      <c r="TOZ28" s="194"/>
      <c r="TPA28" s="194"/>
      <c r="TPB28" s="194"/>
      <c r="TPC28" s="194"/>
      <c r="TPD28" s="194"/>
      <c r="TPE28" s="194"/>
      <c r="TPF28" s="194"/>
      <c r="TPG28" s="194"/>
      <c r="TPH28" s="194"/>
      <c r="TPI28" s="194"/>
      <c r="TPJ28" s="194"/>
      <c r="TPK28" s="194"/>
      <c r="TPL28" s="194"/>
      <c r="TPM28" s="194"/>
      <c r="TPN28" s="194"/>
      <c r="TPO28" s="194"/>
      <c r="TPP28" s="194"/>
      <c r="TPQ28" s="194"/>
      <c r="TPR28" s="194"/>
      <c r="TPS28" s="194"/>
      <c r="TPT28" s="194"/>
      <c r="TPU28" s="194"/>
      <c r="TPV28" s="194"/>
      <c r="TPW28" s="194"/>
      <c r="TPX28" s="194"/>
      <c r="TPY28" s="194"/>
      <c r="TPZ28" s="194"/>
      <c r="TQA28" s="194"/>
      <c r="TQB28" s="194"/>
      <c r="TQC28" s="194"/>
      <c r="TQD28" s="194"/>
      <c r="TQE28" s="194"/>
      <c r="TQF28" s="194"/>
      <c r="TQG28" s="194"/>
      <c r="TQH28" s="194"/>
      <c r="TQI28" s="194"/>
      <c r="TQJ28" s="194"/>
      <c r="TQK28" s="194"/>
      <c r="TQL28" s="194"/>
      <c r="TQM28" s="194"/>
      <c r="TQN28" s="194"/>
      <c r="TQO28" s="194"/>
      <c r="TQP28" s="194"/>
      <c r="TQQ28" s="194"/>
      <c r="TQR28" s="194"/>
      <c r="TQS28" s="194"/>
      <c r="TQT28" s="194"/>
      <c r="TQU28" s="194"/>
      <c r="TQV28" s="194"/>
      <c r="TQW28" s="194"/>
      <c r="TQX28" s="194"/>
      <c r="TQY28" s="194"/>
      <c r="TQZ28" s="194"/>
      <c r="TRA28" s="194"/>
      <c r="TRB28" s="194"/>
      <c r="TRC28" s="194"/>
      <c r="TRD28" s="194"/>
      <c r="TRE28" s="194"/>
      <c r="TRF28" s="194"/>
      <c r="TRG28" s="194"/>
      <c r="TRH28" s="194"/>
      <c r="TRI28" s="194"/>
      <c r="TRJ28" s="194"/>
      <c r="TRK28" s="194"/>
      <c r="TRL28" s="194"/>
      <c r="TRM28" s="194"/>
      <c r="TRN28" s="194"/>
      <c r="TRO28" s="194"/>
      <c r="TRP28" s="194"/>
      <c r="TRQ28" s="194"/>
      <c r="TRR28" s="194"/>
      <c r="TRS28" s="194"/>
      <c r="TRT28" s="194"/>
      <c r="TRU28" s="194"/>
      <c r="TRV28" s="194"/>
      <c r="TRW28" s="194"/>
      <c r="TRX28" s="194"/>
      <c r="TRY28" s="194"/>
      <c r="TRZ28" s="194"/>
      <c r="TSA28" s="194"/>
      <c r="TSB28" s="194"/>
      <c r="TSC28" s="194"/>
      <c r="TSD28" s="194"/>
      <c r="TSE28" s="194"/>
      <c r="TSF28" s="194"/>
      <c r="TSG28" s="194"/>
      <c r="TSH28" s="194"/>
      <c r="TSI28" s="194"/>
      <c r="TSJ28" s="194"/>
      <c r="TSK28" s="194"/>
      <c r="TSL28" s="194"/>
      <c r="TSM28" s="194"/>
      <c r="TSN28" s="194"/>
      <c r="TSO28" s="194"/>
      <c r="TSP28" s="194"/>
      <c r="TSQ28" s="194"/>
      <c r="TSR28" s="194"/>
      <c r="TSS28" s="194"/>
      <c r="TST28" s="194"/>
      <c r="TSU28" s="194"/>
      <c r="TSV28" s="194"/>
      <c r="TSW28" s="194"/>
      <c r="TSX28" s="194"/>
      <c r="TSY28" s="194"/>
      <c r="TSZ28" s="194"/>
      <c r="TTA28" s="194"/>
      <c r="TTB28" s="194"/>
      <c r="TTC28" s="194"/>
      <c r="TTD28" s="194"/>
      <c r="TTE28" s="194"/>
      <c r="TTF28" s="194"/>
      <c r="TTG28" s="194"/>
      <c r="TTH28" s="194"/>
      <c r="TTI28" s="194"/>
      <c r="TTJ28" s="194"/>
      <c r="TTK28" s="194"/>
      <c r="TTL28" s="194"/>
      <c r="TTM28" s="194"/>
      <c r="TTN28" s="194"/>
      <c r="TTO28" s="194"/>
      <c r="TTP28" s="194"/>
      <c r="TTQ28" s="194"/>
      <c r="TTR28" s="194"/>
      <c r="TTS28" s="194"/>
      <c r="TTT28" s="194"/>
      <c r="TTU28" s="194"/>
      <c r="TTV28" s="194"/>
      <c r="TTW28" s="194"/>
      <c r="TTX28" s="194"/>
      <c r="TTY28" s="194"/>
      <c r="TTZ28" s="194"/>
      <c r="TUA28" s="194"/>
      <c r="TUB28" s="194"/>
      <c r="TUC28" s="194"/>
      <c r="TUD28" s="194"/>
      <c r="TUE28" s="194"/>
      <c r="TUF28" s="194"/>
      <c r="TUG28" s="194"/>
      <c r="TUH28" s="194"/>
      <c r="TUI28" s="194"/>
      <c r="TUJ28" s="194"/>
      <c r="TUK28" s="194"/>
      <c r="TUL28" s="194"/>
      <c r="TUM28" s="194"/>
      <c r="TUN28" s="194"/>
      <c r="TUO28" s="194"/>
      <c r="TUP28" s="194"/>
      <c r="TUQ28" s="194"/>
      <c r="TUR28" s="194"/>
      <c r="TUS28" s="194"/>
      <c r="TUT28" s="194"/>
      <c r="TUU28" s="194"/>
      <c r="TUV28" s="194"/>
      <c r="TUW28" s="194"/>
      <c r="TUX28" s="194"/>
      <c r="TUY28" s="194"/>
      <c r="TUZ28" s="194"/>
      <c r="TVA28" s="194"/>
      <c r="TVB28" s="194"/>
      <c r="TVC28" s="194"/>
      <c r="TVD28" s="194"/>
      <c r="TVE28" s="194"/>
      <c r="TVF28" s="194"/>
      <c r="TVG28" s="194"/>
      <c r="TVH28" s="194"/>
      <c r="TVI28" s="194"/>
      <c r="TVJ28" s="194"/>
      <c r="TVK28" s="194"/>
      <c r="TVL28" s="194"/>
      <c r="TVM28" s="194"/>
      <c r="TVN28" s="194"/>
      <c r="TVO28" s="194"/>
      <c r="TVP28" s="194"/>
      <c r="TVQ28" s="194"/>
      <c r="TVR28" s="194"/>
      <c r="TVS28" s="194"/>
      <c r="TVT28" s="194"/>
      <c r="TVU28" s="194"/>
      <c r="TVV28" s="194"/>
      <c r="TVW28" s="194"/>
      <c r="TVX28" s="194"/>
      <c r="TVY28" s="194"/>
      <c r="TVZ28" s="194"/>
      <c r="TWA28" s="194"/>
      <c r="TWB28" s="194"/>
      <c r="TWC28" s="194"/>
      <c r="TWD28" s="194"/>
      <c r="TWE28" s="194"/>
      <c r="TWF28" s="194"/>
      <c r="TWG28" s="194"/>
      <c r="TWH28" s="194"/>
      <c r="TWI28" s="194"/>
      <c r="TWJ28" s="194"/>
      <c r="TWK28" s="194"/>
      <c r="TWL28" s="194"/>
      <c r="TWM28" s="194"/>
      <c r="TWN28" s="194"/>
      <c r="TWO28" s="194"/>
      <c r="TWP28" s="194"/>
      <c r="TWQ28" s="194"/>
      <c r="TWR28" s="194"/>
      <c r="TWS28" s="194"/>
      <c r="TWT28" s="194"/>
      <c r="TWU28" s="194"/>
      <c r="TWV28" s="194"/>
      <c r="TWW28" s="194"/>
      <c r="TWX28" s="194"/>
      <c r="TWY28" s="194"/>
      <c r="TWZ28" s="194"/>
      <c r="TXA28" s="194"/>
      <c r="TXB28" s="194"/>
      <c r="TXC28" s="194"/>
      <c r="TXD28" s="194"/>
      <c r="TXE28" s="194"/>
      <c r="TXF28" s="194"/>
      <c r="TXG28" s="194"/>
      <c r="TXH28" s="194"/>
      <c r="TXI28" s="194"/>
      <c r="TXJ28" s="194"/>
      <c r="TXK28" s="194"/>
      <c r="TXL28" s="194"/>
      <c r="TXM28" s="194"/>
      <c r="TXN28" s="194"/>
      <c r="TXO28" s="194"/>
      <c r="TXP28" s="194"/>
      <c r="TXQ28" s="194"/>
      <c r="TXR28" s="194"/>
      <c r="TXS28" s="194"/>
      <c r="TXT28" s="194"/>
      <c r="TXU28" s="194"/>
      <c r="TXV28" s="194"/>
      <c r="TXW28" s="194"/>
      <c r="TXX28" s="194"/>
      <c r="TXY28" s="194"/>
      <c r="TXZ28" s="194"/>
      <c r="TYA28" s="194"/>
      <c r="TYB28" s="194"/>
      <c r="TYC28" s="194"/>
      <c r="TYD28" s="194"/>
      <c r="TYE28" s="194"/>
      <c r="TYF28" s="194"/>
      <c r="TYG28" s="194"/>
      <c r="TYH28" s="194"/>
      <c r="TYI28" s="194"/>
      <c r="TYJ28" s="194"/>
      <c r="TYK28" s="194"/>
      <c r="TYL28" s="194"/>
      <c r="TYM28" s="194"/>
      <c r="TYN28" s="194"/>
      <c r="TYO28" s="194"/>
      <c r="TYP28" s="194"/>
      <c r="TYQ28" s="194"/>
      <c r="TYR28" s="194"/>
      <c r="TYS28" s="194"/>
      <c r="TYT28" s="194"/>
      <c r="TYU28" s="194"/>
      <c r="TYV28" s="194"/>
      <c r="TYW28" s="194"/>
      <c r="TYX28" s="194"/>
      <c r="TYY28" s="194"/>
      <c r="TYZ28" s="194"/>
      <c r="TZA28" s="194"/>
      <c r="TZB28" s="194"/>
      <c r="TZC28" s="194"/>
      <c r="TZD28" s="194"/>
      <c r="TZE28" s="194"/>
      <c r="TZF28" s="194"/>
      <c r="TZG28" s="194"/>
      <c r="TZH28" s="194"/>
      <c r="TZI28" s="194"/>
      <c r="TZJ28" s="194"/>
      <c r="TZK28" s="194"/>
      <c r="TZL28" s="194"/>
      <c r="TZM28" s="194"/>
      <c r="TZN28" s="194"/>
      <c r="TZO28" s="194"/>
      <c r="TZP28" s="194"/>
      <c r="TZQ28" s="194"/>
      <c r="TZR28" s="194"/>
      <c r="TZS28" s="194"/>
      <c r="TZT28" s="194"/>
      <c r="TZU28" s="194"/>
      <c r="TZV28" s="194"/>
      <c r="TZW28" s="194"/>
      <c r="TZX28" s="194"/>
      <c r="TZY28" s="194"/>
      <c r="TZZ28" s="194"/>
      <c r="UAA28" s="194"/>
      <c r="UAB28" s="194"/>
      <c r="UAC28" s="194"/>
      <c r="UAD28" s="194"/>
      <c r="UAE28" s="194"/>
      <c r="UAF28" s="194"/>
      <c r="UAG28" s="194"/>
      <c r="UAH28" s="194"/>
      <c r="UAI28" s="194"/>
      <c r="UAJ28" s="194"/>
      <c r="UAK28" s="194"/>
      <c r="UAL28" s="194"/>
      <c r="UAM28" s="194"/>
      <c r="UAN28" s="194"/>
      <c r="UAO28" s="194"/>
      <c r="UAP28" s="194"/>
      <c r="UAQ28" s="194"/>
      <c r="UAR28" s="194"/>
      <c r="UAS28" s="194"/>
      <c r="UAT28" s="194"/>
      <c r="UAU28" s="194"/>
      <c r="UAV28" s="194"/>
      <c r="UAW28" s="194"/>
      <c r="UAX28" s="194"/>
      <c r="UAY28" s="194"/>
      <c r="UAZ28" s="194"/>
      <c r="UBA28" s="194"/>
      <c r="UBB28" s="194"/>
      <c r="UBC28" s="194"/>
      <c r="UBD28" s="194"/>
      <c r="UBE28" s="194"/>
      <c r="UBF28" s="194"/>
      <c r="UBG28" s="194"/>
      <c r="UBH28" s="194"/>
      <c r="UBI28" s="194"/>
      <c r="UBJ28" s="194"/>
      <c r="UBK28" s="194"/>
      <c r="UBL28" s="194"/>
      <c r="UBM28" s="194"/>
      <c r="UBN28" s="194"/>
      <c r="UBO28" s="194"/>
      <c r="UBP28" s="194"/>
      <c r="UBQ28" s="194"/>
      <c r="UBR28" s="194"/>
      <c r="UBS28" s="194"/>
      <c r="UBT28" s="194"/>
      <c r="UBU28" s="194"/>
      <c r="UBV28" s="194"/>
      <c r="UBW28" s="194"/>
      <c r="UBX28" s="194"/>
      <c r="UBY28" s="194"/>
      <c r="UBZ28" s="194"/>
      <c r="UCA28" s="194"/>
      <c r="UCB28" s="194"/>
      <c r="UCC28" s="194"/>
      <c r="UCD28" s="194"/>
      <c r="UCE28" s="194"/>
      <c r="UCF28" s="194"/>
      <c r="UCG28" s="194"/>
      <c r="UCH28" s="194"/>
      <c r="UCI28" s="194"/>
      <c r="UCJ28" s="194"/>
      <c r="UCK28" s="194"/>
      <c r="UCL28" s="194"/>
      <c r="UCM28" s="194"/>
      <c r="UCN28" s="194"/>
      <c r="UCO28" s="194"/>
      <c r="UCP28" s="194"/>
      <c r="UCQ28" s="194"/>
      <c r="UCR28" s="194"/>
      <c r="UCS28" s="194"/>
      <c r="UCT28" s="194"/>
      <c r="UCU28" s="194"/>
      <c r="UCV28" s="194"/>
      <c r="UCW28" s="194"/>
      <c r="UCX28" s="194"/>
      <c r="UCY28" s="194"/>
      <c r="UCZ28" s="194"/>
      <c r="UDA28" s="194"/>
      <c r="UDB28" s="194"/>
      <c r="UDC28" s="194"/>
      <c r="UDD28" s="194"/>
      <c r="UDE28" s="194"/>
      <c r="UDF28" s="194"/>
      <c r="UDG28" s="194"/>
      <c r="UDH28" s="194"/>
      <c r="UDI28" s="194"/>
      <c r="UDJ28" s="194"/>
      <c r="UDK28" s="194"/>
      <c r="UDL28" s="194"/>
      <c r="UDM28" s="194"/>
      <c r="UDN28" s="194"/>
      <c r="UDO28" s="194"/>
      <c r="UDP28" s="194"/>
      <c r="UDQ28" s="194"/>
      <c r="UDR28" s="194"/>
      <c r="UDS28" s="194"/>
      <c r="UDT28" s="194"/>
      <c r="UDU28" s="194"/>
      <c r="UDV28" s="194"/>
      <c r="UDW28" s="194"/>
      <c r="UDX28" s="194"/>
      <c r="UDY28" s="194"/>
      <c r="UDZ28" s="194"/>
      <c r="UEA28" s="194"/>
      <c r="UEB28" s="194"/>
      <c r="UEC28" s="194"/>
      <c r="UED28" s="194"/>
      <c r="UEE28" s="194"/>
      <c r="UEF28" s="194"/>
      <c r="UEG28" s="194"/>
      <c r="UEH28" s="194"/>
      <c r="UEI28" s="194"/>
      <c r="UEJ28" s="194"/>
      <c r="UEK28" s="194"/>
      <c r="UEL28" s="194"/>
      <c r="UEM28" s="194"/>
      <c r="UEN28" s="194"/>
      <c r="UEO28" s="194"/>
      <c r="UEP28" s="194"/>
      <c r="UEQ28" s="194"/>
      <c r="UER28" s="194"/>
      <c r="UES28" s="194"/>
      <c r="UET28" s="194"/>
      <c r="UEU28" s="194"/>
      <c r="UEV28" s="194"/>
      <c r="UEW28" s="194"/>
      <c r="UEX28" s="194"/>
      <c r="UEY28" s="194"/>
      <c r="UEZ28" s="194"/>
      <c r="UFA28" s="194"/>
      <c r="UFB28" s="194"/>
      <c r="UFC28" s="194"/>
      <c r="UFD28" s="194"/>
      <c r="UFE28" s="194"/>
      <c r="UFF28" s="194"/>
      <c r="UFG28" s="194"/>
      <c r="UFH28" s="194"/>
      <c r="UFI28" s="194"/>
      <c r="UFJ28" s="194"/>
      <c r="UFK28" s="194"/>
      <c r="UFL28" s="194"/>
      <c r="UFM28" s="194"/>
      <c r="UFN28" s="194"/>
      <c r="UFO28" s="194"/>
      <c r="UFP28" s="194"/>
      <c r="UFQ28" s="194"/>
      <c r="UFR28" s="194"/>
      <c r="UFS28" s="194"/>
      <c r="UFT28" s="194"/>
      <c r="UFU28" s="194"/>
      <c r="UFV28" s="194"/>
      <c r="UFW28" s="194"/>
      <c r="UFX28" s="194"/>
      <c r="UFY28" s="194"/>
      <c r="UFZ28" s="194"/>
      <c r="UGA28" s="194"/>
      <c r="UGB28" s="194"/>
      <c r="UGC28" s="194"/>
      <c r="UGD28" s="194"/>
      <c r="UGE28" s="194"/>
      <c r="UGF28" s="194"/>
      <c r="UGG28" s="194"/>
      <c r="UGH28" s="194"/>
      <c r="UGI28" s="194"/>
      <c r="UGJ28" s="194"/>
      <c r="UGK28" s="194"/>
      <c r="UGL28" s="194"/>
      <c r="UGM28" s="194"/>
      <c r="UGN28" s="194"/>
      <c r="UGO28" s="194"/>
      <c r="UGP28" s="194"/>
      <c r="UGQ28" s="194"/>
      <c r="UGR28" s="194"/>
      <c r="UGS28" s="194"/>
      <c r="UGT28" s="194"/>
      <c r="UGU28" s="194"/>
      <c r="UGV28" s="194"/>
      <c r="UGW28" s="194"/>
      <c r="UGX28" s="194"/>
      <c r="UGY28" s="194"/>
      <c r="UGZ28" s="194"/>
      <c r="UHA28" s="194"/>
      <c r="UHB28" s="194"/>
      <c r="UHC28" s="194"/>
      <c r="UHD28" s="194"/>
      <c r="UHE28" s="194"/>
      <c r="UHF28" s="194"/>
      <c r="UHG28" s="194"/>
      <c r="UHH28" s="194"/>
      <c r="UHI28" s="194"/>
      <c r="UHJ28" s="194"/>
      <c r="UHK28" s="194"/>
      <c r="UHL28" s="194"/>
      <c r="UHM28" s="194"/>
      <c r="UHN28" s="194"/>
      <c r="UHO28" s="194"/>
      <c r="UHP28" s="194"/>
      <c r="UHQ28" s="194"/>
      <c r="UHR28" s="194"/>
      <c r="UHS28" s="194"/>
      <c r="UHT28" s="194"/>
      <c r="UHU28" s="194"/>
      <c r="UHV28" s="194"/>
      <c r="UHW28" s="194"/>
      <c r="UHX28" s="194"/>
      <c r="UHY28" s="194"/>
      <c r="UHZ28" s="194"/>
      <c r="UIA28" s="194"/>
      <c r="UIB28" s="194"/>
      <c r="UIC28" s="194"/>
      <c r="UID28" s="194"/>
      <c r="UIE28" s="194"/>
      <c r="UIF28" s="194"/>
      <c r="UIG28" s="194"/>
      <c r="UIH28" s="194"/>
      <c r="UII28" s="194"/>
      <c r="UIJ28" s="194"/>
      <c r="UIK28" s="194"/>
      <c r="UIL28" s="194"/>
      <c r="UIM28" s="194"/>
      <c r="UIN28" s="194"/>
      <c r="UIO28" s="194"/>
      <c r="UIP28" s="194"/>
      <c r="UIQ28" s="194"/>
      <c r="UIR28" s="194"/>
      <c r="UIS28" s="194"/>
      <c r="UIT28" s="194"/>
      <c r="UIU28" s="194"/>
      <c r="UIV28" s="194"/>
      <c r="UIW28" s="194"/>
      <c r="UIX28" s="194"/>
      <c r="UIY28" s="194"/>
      <c r="UIZ28" s="194"/>
      <c r="UJA28" s="194"/>
      <c r="UJB28" s="194"/>
      <c r="UJC28" s="194"/>
      <c r="UJD28" s="194"/>
      <c r="UJE28" s="194"/>
      <c r="UJF28" s="194"/>
      <c r="UJG28" s="194"/>
      <c r="UJH28" s="194"/>
      <c r="UJI28" s="194"/>
      <c r="UJJ28" s="194"/>
      <c r="UJK28" s="194"/>
      <c r="UJL28" s="194"/>
      <c r="UJM28" s="194"/>
      <c r="UJN28" s="194"/>
      <c r="UJO28" s="194"/>
      <c r="UJP28" s="194"/>
      <c r="UJQ28" s="194"/>
      <c r="UJR28" s="194"/>
      <c r="UJS28" s="194"/>
      <c r="UJT28" s="194"/>
      <c r="UJU28" s="194"/>
      <c r="UJV28" s="194"/>
      <c r="UJW28" s="194"/>
      <c r="UJX28" s="194"/>
      <c r="UJY28" s="194"/>
      <c r="UJZ28" s="194"/>
      <c r="UKA28" s="194"/>
      <c r="UKB28" s="194"/>
      <c r="UKC28" s="194"/>
      <c r="UKD28" s="194"/>
      <c r="UKE28" s="194"/>
      <c r="UKF28" s="194"/>
      <c r="UKG28" s="194"/>
      <c r="UKH28" s="194"/>
      <c r="UKI28" s="194"/>
      <c r="UKJ28" s="194"/>
      <c r="UKK28" s="194"/>
      <c r="UKL28" s="194"/>
      <c r="UKM28" s="194"/>
      <c r="UKN28" s="194"/>
      <c r="UKO28" s="194"/>
      <c r="UKP28" s="194"/>
      <c r="UKQ28" s="194"/>
      <c r="UKR28" s="194"/>
      <c r="UKS28" s="194"/>
      <c r="UKT28" s="194"/>
      <c r="UKU28" s="194"/>
      <c r="UKV28" s="194"/>
      <c r="UKW28" s="194"/>
      <c r="UKX28" s="194"/>
      <c r="UKY28" s="194"/>
      <c r="UKZ28" s="194"/>
      <c r="ULA28" s="194"/>
      <c r="ULB28" s="194"/>
      <c r="ULC28" s="194"/>
      <c r="ULD28" s="194"/>
      <c r="ULE28" s="194"/>
      <c r="ULF28" s="194"/>
      <c r="ULG28" s="194"/>
      <c r="ULH28" s="194"/>
      <c r="ULI28" s="194"/>
      <c r="ULJ28" s="194"/>
      <c r="ULK28" s="194"/>
      <c r="ULL28" s="194"/>
      <c r="ULM28" s="194"/>
      <c r="ULN28" s="194"/>
      <c r="ULO28" s="194"/>
      <c r="ULP28" s="194"/>
      <c r="ULQ28" s="194"/>
      <c r="ULR28" s="194"/>
      <c r="ULS28" s="194"/>
      <c r="ULT28" s="194"/>
      <c r="ULU28" s="194"/>
      <c r="ULV28" s="194"/>
      <c r="ULW28" s="194"/>
      <c r="ULX28" s="194"/>
      <c r="ULY28" s="194"/>
      <c r="ULZ28" s="194"/>
      <c r="UMA28" s="194"/>
      <c r="UMB28" s="194"/>
      <c r="UMC28" s="194"/>
      <c r="UMD28" s="194"/>
      <c r="UME28" s="194"/>
      <c r="UMF28" s="194"/>
      <c r="UMG28" s="194"/>
      <c r="UMH28" s="194"/>
      <c r="UMI28" s="194"/>
      <c r="UMJ28" s="194"/>
      <c r="UMK28" s="194"/>
      <c r="UML28" s="194"/>
      <c r="UMM28" s="194"/>
      <c r="UMN28" s="194"/>
      <c r="UMO28" s="194"/>
      <c r="UMP28" s="194"/>
      <c r="UMQ28" s="194"/>
      <c r="UMR28" s="194"/>
      <c r="UMS28" s="194"/>
      <c r="UMT28" s="194"/>
      <c r="UMU28" s="194"/>
      <c r="UMV28" s="194"/>
      <c r="UMW28" s="194"/>
      <c r="UMX28" s="194"/>
      <c r="UMY28" s="194"/>
      <c r="UMZ28" s="194"/>
      <c r="UNA28" s="194"/>
      <c r="UNB28" s="194"/>
      <c r="UNC28" s="194"/>
      <c r="UND28" s="194"/>
      <c r="UNE28" s="194"/>
      <c r="UNF28" s="194"/>
      <c r="UNG28" s="194"/>
      <c r="UNH28" s="194"/>
      <c r="UNI28" s="194"/>
      <c r="UNJ28" s="194"/>
      <c r="UNK28" s="194"/>
      <c r="UNL28" s="194"/>
      <c r="UNM28" s="194"/>
      <c r="UNN28" s="194"/>
      <c r="UNO28" s="194"/>
      <c r="UNP28" s="194"/>
      <c r="UNQ28" s="194"/>
      <c r="UNR28" s="194"/>
      <c r="UNS28" s="194"/>
      <c r="UNT28" s="194"/>
      <c r="UNU28" s="194"/>
      <c r="UNV28" s="194"/>
      <c r="UNW28" s="194"/>
      <c r="UNX28" s="194"/>
      <c r="UNY28" s="194"/>
      <c r="UNZ28" s="194"/>
      <c r="UOA28" s="194"/>
      <c r="UOB28" s="194"/>
      <c r="UOC28" s="194"/>
      <c r="UOD28" s="194"/>
      <c r="UOE28" s="194"/>
      <c r="UOF28" s="194"/>
      <c r="UOG28" s="194"/>
      <c r="UOH28" s="194"/>
      <c r="UOI28" s="194"/>
      <c r="UOJ28" s="194"/>
      <c r="UOK28" s="194"/>
      <c r="UOL28" s="194"/>
      <c r="UOM28" s="194"/>
      <c r="UON28" s="194"/>
      <c r="UOO28" s="194"/>
      <c r="UOP28" s="194"/>
      <c r="UOQ28" s="194"/>
      <c r="UOR28" s="194"/>
      <c r="UOS28" s="194"/>
      <c r="UOT28" s="194"/>
      <c r="UOU28" s="194"/>
      <c r="UOV28" s="194"/>
      <c r="UOW28" s="194"/>
      <c r="UOX28" s="194"/>
      <c r="UOY28" s="194"/>
      <c r="UOZ28" s="194"/>
      <c r="UPA28" s="194"/>
      <c r="UPB28" s="194"/>
      <c r="UPC28" s="194"/>
      <c r="UPD28" s="194"/>
      <c r="UPE28" s="194"/>
      <c r="UPF28" s="194"/>
      <c r="UPG28" s="194"/>
      <c r="UPH28" s="194"/>
      <c r="UPI28" s="194"/>
      <c r="UPJ28" s="194"/>
      <c r="UPK28" s="194"/>
      <c r="UPL28" s="194"/>
      <c r="UPM28" s="194"/>
      <c r="UPN28" s="194"/>
      <c r="UPO28" s="194"/>
      <c r="UPP28" s="194"/>
      <c r="UPQ28" s="194"/>
      <c r="UPR28" s="194"/>
      <c r="UPS28" s="194"/>
      <c r="UPT28" s="194"/>
      <c r="UPU28" s="194"/>
      <c r="UPV28" s="194"/>
      <c r="UPW28" s="194"/>
      <c r="UPX28" s="194"/>
      <c r="UPY28" s="194"/>
      <c r="UPZ28" s="194"/>
      <c r="UQA28" s="194"/>
      <c r="UQB28" s="194"/>
      <c r="UQC28" s="194"/>
      <c r="UQD28" s="194"/>
      <c r="UQE28" s="194"/>
      <c r="UQF28" s="194"/>
      <c r="UQG28" s="194"/>
      <c r="UQH28" s="194"/>
      <c r="UQI28" s="194"/>
      <c r="UQJ28" s="194"/>
      <c r="UQK28" s="194"/>
      <c r="UQL28" s="194"/>
      <c r="UQM28" s="194"/>
      <c r="UQN28" s="194"/>
      <c r="UQO28" s="194"/>
      <c r="UQP28" s="194"/>
      <c r="UQQ28" s="194"/>
      <c r="UQR28" s="194"/>
      <c r="UQS28" s="194"/>
      <c r="UQT28" s="194"/>
      <c r="UQU28" s="194"/>
      <c r="UQV28" s="194"/>
      <c r="UQW28" s="194"/>
      <c r="UQX28" s="194"/>
      <c r="UQY28" s="194"/>
      <c r="UQZ28" s="194"/>
      <c r="URA28" s="194"/>
      <c r="URB28" s="194"/>
      <c r="URC28" s="194"/>
      <c r="URD28" s="194"/>
      <c r="URE28" s="194"/>
      <c r="URF28" s="194"/>
      <c r="URG28" s="194"/>
      <c r="URH28" s="194"/>
      <c r="URI28" s="194"/>
      <c r="URJ28" s="194"/>
      <c r="URK28" s="194"/>
      <c r="URL28" s="194"/>
      <c r="URM28" s="194"/>
      <c r="URN28" s="194"/>
      <c r="URO28" s="194"/>
      <c r="URP28" s="194"/>
      <c r="URQ28" s="194"/>
      <c r="URR28" s="194"/>
      <c r="URS28" s="194"/>
      <c r="URT28" s="194"/>
      <c r="URU28" s="194"/>
      <c r="URV28" s="194"/>
      <c r="URW28" s="194"/>
      <c r="URX28" s="194"/>
      <c r="URY28" s="194"/>
      <c r="URZ28" s="194"/>
      <c r="USA28" s="194"/>
      <c r="USB28" s="194"/>
      <c r="USC28" s="194"/>
      <c r="USD28" s="194"/>
      <c r="USE28" s="194"/>
      <c r="USF28" s="194"/>
      <c r="USG28" s="194"/>
      <c r="USH28" s="194"/>
      <c r="USI28" s="194"/>
      <c r="USJ28" s="194"/>
      <c r="USK28" s="194"/>
      <c r="USL28" s="194"/>
      <c r="USM28" s="194"/>
      <c r="USN28" s="194"/>
      <c r="USO28" s="194"/>
      <c r="USP28" s="194"/>
      <c r="USQ28" s="194"/>
      <c r="USR28" s="194"/>
      <c r="USS28" s="194"/>
      <c r="UST28" s="194"/>
      <c r="USU28" s="194"/>
      <c r="USV28" s="194"/>
      <c r="USW28" s="194"/>
      <c r="USX28" s="194"/>
      <c r="USY28" s="194"/>
      <c r="USZ28" s="194"/>
      <c r="UTA28" s="194"/>
      <c r="UTB28" s="194"/>
      <c r="UTC28" s="194"/>
      <c r="UTD28" s="194"/>
      <c r="UTE28" s="194"/>
      <c r="UTF28" s="194"/>
      <c r="UTG28" s="194"/>
      <c r="UTH28" s="194"/>
      <c r="UTI28" s="194"/>
      <c r="UTJ28" s="194"/>
      <c r="UTK28" s="194"/>
      <c r="UTL28" s="194"/>
      <c r="UTM28" s="194"/>
      <c r="UTN28" s="194"/>
      <c r="UTO28" s="194"/>
      <c r="UTP28" s="194"/>
      <c r="UTQ28" s="194"/>
      <c r="UTR28" s="194"/>
      <c r="UTS28" s="194"/>
      <c r="UTT28" s="194"/>
      <c r="UTU28" s="194"/>
      <c r="UTV28" s="194"/>
      <c r="UTW28" s="194"/>
      <c r="UTX28" s="194"/>
      <c r="UTY28" s="194"/>
      <c r="UTZ28" s="194"/>
      <c r="UUA28" s="194"/>
      <c r="UUB28" s="194"/>
      <c r="UUC28" s="194"/>
      <c r="UUD28" s="194"/>
      <c r="UUE28" s="194"/>
      <c r="UUF28" s="194"/>
      <c r="UUG28" s="194"/>
      <c r="UUH28" s="194"/>
      <c r="UUI28" s="194"/>
      <c r="UUJ28" s="194"/>
      <c r="UUK28" s="194"/>
      <c r="UUL28" s="194"/>
      <c r="UUM28" s="194"/>
      <c r="UUN28" s="194"/>
      <c r="UUO28" s="194"/>
      <c r="UUP28" s="194"/>
      <c r="UUQ28" s="194"/>
      <c r="UUR28" s="194"/>
      <c r="UUS28" s="194"/>
      <c r="UUT28" s="194"/>
      <c r="UUU28" s="194"/>
      <c r="UUV28" s="194"/>
      <c r="UUW28" s="194"/>
      <c r="UUX28" s="194"/>
      <c r="UUY28" s="194"/>
      <c r="UUZ28" s="194"/>
      <c r="UVA28" s="194"/>
      <c r="UVB28" s="194"/>
      <c r="UVC28" s="194"/>
      <c r="UVD28" s="194"/>
      <c r="UVE28" s="194"/>
      <c r="UVF28" s="194"/>
      <c r="UVG28" s="194"/>
      <c r="UVH28" s="194"/>
      <c r="UVI28" s="194"/>
      <c r="UVJ28" s="194"/>
      <c r="UVK28" s="194"/>
      <c r="UVL28" s="194"/>
      <c r="UVM28" s="194"/>
      <c r="UVN28" s="194"/>
      <c r="UVO28" s="194"/>
      <c r="UVP28" s="194"/>
      <c r="UVQ28" s="194"/>
      <c r="UVR28" s="194"/>
      <c r="UVS28" s="194"/>
      <c r="UVT28" s="194"/>
      <c r="UVU28" s="194"/>
      <c r="UVV28" s="194"/>
      <c r="UVW28" s="194"/>
      <c r="UVX28" s="194"/>
      <c r="UVY28" s="194"/>
      <c r="UVZ28" s="194"/>
      <c r="UWA28" s="194"/>
      <c r="UWB28" s="194"/>
      <c r="UWC28" s="194"/>
      <c r="UWD28" s="194"/>
      <c r="UWE28" s="194"/>
      <c r="UWF28" s="194"/>
      <c r="UWG28" s="194"/>
      <c r="UWH28" s="194"/>
      <c r="UWI28" s="194"/>
      <c r="UWJ28" s="194"/>
      <c r="UWK28" s="194"/>
      <c r="UWL28" s="194"/>
      <c r="UWM28" s="194"/>
      <c r="UWN28" s="194"/>
      <c r="UWO28" s="194"/>
      <c r="UWP28" s="194"/>
      <c r="UWQ28" s="194"/>
      <c r="UWR28" s="194"/>
      <c r="UWS28" s="194"/>
      <c r="UWT28" s="194"/>
      <c r="UWU28" s="194"/>
      <c r="UWV28" s="194"/>
      <c r="UWW28" s="194"/>
      <c r="UWX28" s="194"/>
      <c r="UWY28" s="194"/>
      <c r="UWZ28" s="194"/>
      <c r="UXA28" s="194"/>
      <c r="UXB28" s="194"/>
      <c r="UXC28" s="194"/>
      <c r="UXD28" s="194"/>
      <c r="UXE28" s="194"/>
      <c r="UXF28" s="194"/>
      <c r="UXG28" s="194"/>
      <c r="UXH28" s="194"/>
      <c r="UXI28" s="194"/>
      <c r="UXJ28" s="194"/>
      <c r="UXK28" s="194"/>
      <c r="UXL28" s="194"/>
      <c r="UXM28" s="194"/>
      <c r="UXN28" s="194"/>
      <c r="UXO28" s="194"/>
      <c r="UXP28" s="194"/>
      <c r="UXQ28" s="194"/>
      <c r="UXR28" s="194"/>
      <c r="UXS28" s="194"/>
      <c r="UXT28" s="194"/>
      <c r="UXU28" s="194"/>
      <c r="UXV28" s="194"/>
      <c r="UXW28" s="194"/>
      <c r="UXX28" s="194"/>
      <c r="UXY28" s="194"/>
      <c r="UXZ28" s="194"/>
      <c r="UYA28" s="194"/>
      <c r="UYB28" s="194"/>
      <c r="UYC28" s="194"/>
      <c r="UYD28" s="194"/>
      <c r="UYE28" s="194"/>
      <c r="UYF28" s="194"/>
      <c r="UYG28" s="194"/>
      <c r="UYH28" s="194"/>
      <c r="UYI28" s="194"/>
      <c r="UYJ28" s="194"/>
      <c r="UYK28" s="194"/>
      <c r="UYL28" s="194"/>
      <c r="UYM28" s="194"/>
      <c r="UYN28" s="194"/>
      <c r="UYO28" s="194"/>
      <c r="UYP28" s="194"/>
      <c r="UYQ28" s="194"/>
      <c r="UYR28" s="194"/>
      <c r="UYS28" s="194"/>
      <c r="UYT28" s="194"/>
      <c r="UYU28" s="194"/>
      <c r="UYV28" s="194"/>
      <c r="UYW28" s="194"/>
      <c r="UYX28" s="194"/>
      <c r="UYY28" s="194"/>
      <c r="UYZ28" s="194"/>
      <c r="UZA28" s="194"/>
      <c r="UZB28" s="194"/>
      <c r="UZC28" s="194"/>
      <c r="UZD28" s="194"/>
      <c r="UZE28" s="194"/>
      <c r="UZF28" s="194"/>
      <c r="UZG28" s="194"/>
      <c r="UZH28" s="194"/>
      <c r="UZI28" s="194"/>
      <c r="UZJ28" s="194"/>
      <c r="UZK28" s="194"/>
      <c r="UZL28" s="194"/>
      <c r="UZM28" s="194"/>
      <c r="UZN28" s="194"/>
      <c r="UZO28" s="194"/>
      <c r="UZP28" s="194"/>
      <c r="UZQ28" s="194"/>
      <c r="UZR28" s="194"/>
      <c r="UZS28" s="194"/>
      <c r="UZT28" s="194"/>
      <c r="UZU28" s="194"/>
      <c r="UZV28" s="194"/>
      <c r="UZW28" s="194"/>
      <c r="UZX28" s="194"/>
      <c r="UZY28" s="194"/>
      <c r="UZZ28" s="194"/>
      <c r="VAA28" s="194"/>
      <c r="VAB28" s="194"/>
      <c r="VAC28" s="194"/>
      <c r="VAD28" s="194"/>
      <c r="VAE28" s="194"/>
      <c r="VAF28" s="194"/>
      <c r="VAG28" s="194"/>
      <c r="VAH28" s="194"/>
      <c r="VAI28" s="194"/>
      <c r="VAJ28" s="194"/>
      <c r="VAK28" s="194"/>
      <c r="VAL28" s="194"/>
      <c r="VAM28" s="194"/>
      <c r="VAN28" s="194"/>
      <c r="VAO28" s="194"/>
      <c r="VAP28" s="194"/>
      <c r="VAQ28" s="194"/>
      <c r="VAR28" s="194"/>
      <c r="VAS28" s="194"/>
      <c r="VAT28" s="194"/>
      <c r="VAU28" s="194"/>
      <c r="VAV28" s="194"/>
      <c r="VAW28" s="194"/>
      <c r="VAX28" s="194"/>
      <c r="VAY28" s="194"/>
      <c r="VAZ28" s="194"/>
      <c r="VBA28" s="194"/>
      <c r="VBB28" s="194"/>
      <c r="VBC28" s="194"/>
      <c r="VBD28" s="194"/>
      <c r="VBE28" s="194"/>
      <c r="VBF28" s="194"/>
      <c r="VBG28" s="194"/>
      <c r="VBH28" s="194"/>
      <c r="VBI28" s="194"/>
      <c r="VBJ28" s="194"/>
      <c r="VBK28" s="194"/>
      <c r="VBL28" s="194"/>
      <c r="VBM28" s="194"/>
      <c r="VBN28" s="194"/>
      <c r="VBO28" s="194"/>
      <c r="VBP28" s="194"/>
      <c r="VBQ28" s="194"/>
      <c r="VBR28" s="194"/>
      <c r="VBS28" s="194"/>
      <c r="VBT28" s="194"/>
      <c r="VBU28" s="194"/>
      <c r="VBV28" s="194"/>
      <c r="VBW28" s="194"/>
      <c r="VBX28" s="194"/>
      <c r="VBY28" s="194"/>
      <c r="VBZ28" s="194"/>
      <c r="VCA28" s="194"/>
      <c r="VCB28" s="194"/>
      <c r="VCC28" s="194"/>
      <c r="VCD28" s="194"/>
      <c r="VCE28" s="194"/>
      <c r="VCF28" s="194"/>
      <c r="VCG28" s="194"/>
      <c r="VCH28" s="194"/>
      <c r="VCI28" s="194"/>
      <c r="VCJ28" s="194"/>
      <c r="VCK28" s="194"/>
      <c r="VCL28" s="194"/>
      <c r="VCM28" s="194"/>
      <c r="VCN28" s="194"/>
      <c r="VCO28" s="194"/>
      <c r="VCP28" s="194"/>
      <c r="VCQ28" s="194"/>
      <c r="VCR28" s="194"/>
      <c r="VCS28" s="194"/>
      <c r="VCT28" s="194"/>
      <c r="VCU28" s="194"/>
      <c r="VCV28" s="194"/>
      <c r="VCW28" s="194"/>
      <c r="VCX28" s="194"/>
      <c r="VCY28" s="194"/>
      <c r="VCZ28" s="194"/>
      <c r="VDA28" s="194"/>
      <c r="VDB28" s="194"/>
      <c r="VDC28" s="194"/>
      <c r="VDD28" s="194"/>
      <c r="VDE28" s="194"/>
      <c r="VDF28" s="194"/>
      <c r="VDG28" s="194"/>
      <c r="VDH28" s="194"/>
      <c r="VDI28" s="194"/>
      <c r="VDJ28" s="194"/>
      <c r="VDK28" s="194"/>
      <c r="VDL28" s="194"/>
      <c r="VDM28" s="194"/>
      <c r="VDN28" s="194"/>
      <c r="VDO28" s="194"/>
      <c r="VDP28" s="194"/>
      <c r="VDQ28" s="194"/>
      <c r="VDR28" s="194"/>
      <c r="VDS28" s="194"/>
      <c r="VDT28" s="194"/>
      <c r="VDU28" s="194"/>
      <c r="VDV28" s="194"/>
      <c r="VDW28" s="194"/>
      <c r="VDX28" s="194"/>
      <c r="VDY28" s="194"/>
      <c r="VDZ28" s="194"/>
      <c r="VEA28" s="194"/>
      <c r="VEB28" s="194"/>
      <c r="VEC28" s="194"/>
      <c r="VED28" s="194"/>
      <c r="VEE28" s="194"/>
      <c r="VEF28" s="194"/>
      <c r="VEG28" s="194"/>
      <c r="VEH28" s="194"/>
      <c r="VEI28" s="194"/>
      <c r="VEJ28" s="194"/>
      <c r="VEK28" s="194"/>
      <c r="VEL28" s="194"/>
      <c r="VEM28" s="194"/>
      <c r="VEN28" s="194"/>
      <c r="VEO28" s="194"/>
      <c r="VEP28" s="194"/>
      <c r="VEQ28" s="194"/>
      <c r="VER28" s="194"/>
      <c r="VES28" s="194"/>
      <c r="VET28" s="194"/>
      <c r="VEU28" s="194"/>
      <c r="VEV28" s="194"/>
      <c r="VEW28" s="194"/>
      <c r="VEX28" s="194"/>
      <c r="VEY28" s="194"/>
      <c r="VEZ28" s="194"/>
      <c r="VFA28" s="194"/>
      <c r="VFB28" s="194"/>
      <c r="VFC28" s="194"/>
      <c r="VFD28" s="194"/>
      <c r="VFE28" s="194"/>
      <c r="VFF28" s="194"/>
      <c r="VFG28" s="194"/>
      <c r="VFH28" s="194"/>
      <c r="VFI28" s="194"/>
      <c r="VFJ28" s="194"/>
      <c r="VFK28" s="194"/>
      <c r="VFL28" s="194"/>
      <c r="VFM28" s="194"/>
      <c r="VFN28" s="194"/>
      <c r="VFO28" s="194"/>
      <c r="VFP28" s="194"/>
      <c r="VFQ28" s="194"/>
      <c r="VFR28" s="194"/>
      <c r="VFS28" s="194"/>
      <c r="VFT28" s="194"/>
      <c r="VFU28" s="194"/>
      <c r="VFV28" s="194"/>
      <c r="VFW28" s="194"/>
      <c r="VFX28" s="194"/>
      <c r="VFY28" s="194"/>
      <c r="VFZ28" s="194"/>
      <c r="VGA28" s="194"/>
      <c r="VGB28" s="194"/>
      <c r="VGC28" s="194"/>
      <c r="VGD28" s="194"/>
      <c r="VGE28" s="194"/>
      <c r="VGF28" s="194"/>
      <c r="VGG28" s="194"/>
      <c r="VGH28" s="194"/>
      <c r="VGI28" s="194"/>
      <c r="VGJ28" s="194"/>
      <c r="VGK28" s="194"/>
      <c r="VGL28" s="194"/>
      <c r="VGM28" s="194"/>
      <c r="VGN28" s="194"/>
      <c r="VGO28" s="194"/>
      <c r="VGP28" s="194"/>
      <c r="VGQ28" s="194"/>
      <c r="VGR28" s="194"/>
      <c r="VGS28" s="194"/>
      <c r="VGT28" s="194"/>
      <c r="VGU28" s="194"/>
      <c r="VGV28" s="194"/>
      <c r="VGW28" s="194"/>
      <c r="VGX28" s="194"/>
      <c r="VGY28" s="194"/>
      <c r="VGZ28" s="194"/>
      <c r="VHA28" s="194"/>
      <c r="VHB28" s="194"/>
      <c r="VHC28" s="194"/>
      <c r="VHD28" s="194"/>
      <c r="VHE28" s="194"/>
      <c r="VHF28" s="194"/>
      <c r="VHG28" s="194"/>
      <c r="VHH28" s="194"/>
      <c r="VHI28" s="194"/>
      <c r="VHJ28" s="194"/>
      <c r="VHK28" s="194"/>
      <c r="VHL28" s="194"/>
      <c r="VHM28" s="194"/>
      <c r="VHN28" s="194"/>
      <c r="VHO28" s="194"/>
      <c r="VHP28" s="194"/>
      <c r="VHQ28" s="194"/>
      <c r="VHR28" s="194"/>
      <c r="VHS28" s="194"/>
      <c r="VHT28" s="194"/>
      <c r="VHU28" s="194"/>
      <c r="VHV28" s="194"/>
      <c r="VHW28" s="194"/>
      <c r="VHX28" s="194"/>
      <c r="VHY28" s="194"/>
      <c r="VHZ28" s="194"/>
      <c r="VIA28" s="194"/>
      <c r="VIB28" s="194"/>
      <c r="VIC28" s="194"/>
      <c r="VID28" s="194"/>
      <c r="VIE28" s="194"/>
      <c r="VIF28" s="194"/>
      <c r="VIG28" s="194"/>
      <c r="VIH28" s="194"/>
      <c r="VII28" s="194"/>
      <c r="VIJ28" s="194"/>
      <c r="VIK28" s="194"/>
      <c r="VIL28" s="194"/>
      <c r="VIM28" s="194"/>
      <c r="VIN28" s="194"/>
      <c r="VIO28" s="194"/>
      <c r="VIP28" s="194"/>
      <c r="VIQ28" s="194"/>
      <c r="VIR28" s="194"/>
      <c r="VIS28" s="194"/>
      <c r="VIT28" s="194"/>
      <c r="VIU28" s="194"/>
      <c r="VIV28" s="194"/>
      <c r="VIW28" s="194"/>
      <c r="VIX28" s="194"/>
      <c r="VIY28" s="194"/>
      <c r="VIZ28" s="194"/>
      <c r="VJA28" s="194"/>
      <c r="VJB28" s="194"/>
      <c r="VJC28" s="194"/>
      <c r="VJD28" s="194"/>
      <c r="VJE28" s="194"/>
      <c r="VJF28" s="194"/>
      <c r="VJG28" s="194"/>
      <c r="VJH28" s="194"/>
      <c r="VJI28" s="194"/>
      <c r="VJJ28" s="194"/>
      <c r="VJK28" s="194"/>
      <c r="VJL28" s="194"/>
      <c r="VJM28" s="194"/>
      <c r="VJN28" s="194"/>
      <c r="VJO28" s="194"/>
      <c r="VJP28" s="194"/>
      <c r="VJQ28" s="194"/>
      <c r="VJR28" s="194"/>
      <c r="VJS28" s="194"/>
      <c r="VJT28" s="194"/>
      <c r="VJU28" s="194"/>
      <c r="VJV28" s="194"/>
      <c r="VJW28" s="194"/>
      <c r="VJX28" s="194"/>
      <c r="VJY28" s="194"/>
      <c r="VJZ28" s="194"/>
      <c r="VKA28" s="194"/>
      <c r="VKB28" s="194"/>
      <c r="VKC28" s="194"/>
      <c r="VKD28" s="194"/>
      <c r="VKE28" s="194"/>
      <c r="VKF28" s="194"/>
      <c r="VKG28" s="194"/>
      <c r="VKH28" s="194"/>
      <c r="VKI28" s="194"/>
      <c r="VKJ28" s="194"/>
      <c r="VKK28" s="194"/>
      <c r="VKL28" s="194"/>
      <c r="VKM28" s="194"/>
      <c r="VKN28" s="194"/>
      <c r="VKO28" s="194"/>
      <c r="VKP28" s="194"/>
      <c r="VKQ28" s="194"/>
      <c r="VKR28" s="194"/>
      <c r="VKS28" s="194"/>
      <c r="VKT28" s="194"/>
      <c r="VKU28" s="194"/>
      <c r="VKV28" s="194"/>
      <c r="VKW28" s="194"/>
      <c r="VKX28" s="194"/>
      <c r="VKY28" s="194"/>
      <c r="VKZ28" s="194"/>
      <c r="VLA28" s="194"/>
      <c r="VLB28" s="194"/>
      <c r="VLC28" s="194"/>
      <c r="VLD28" s="194"/>
      <c r="VLE28" s="194"/>
      <c r="VLF28" s="194"/>
      <c r="VLG28" s="194"/>
      <c r="VLH28" s="194"/>
      <c r="VLI28" s="194"/>
      <c r="VLJ28" s="194"/>
      <c r="VLK28" s="194"/>
      <c r="VLL28" s="194"/>
      <c r="VLM28" s="194"/>
      <c r="VLN28" s="194"/>
      <c r="VLO28" s="194"/>
      <c r="VLP28" s="194"/>
      <c r="VLQ28" s="194"/>
      <c r="VLR28" s="194"/>
      <c r="VLS28" s="194"/>
      <c r="VLT28" s="194"/>
      <c r="VLU28" s="194"/>
      <c r="VLV28" s="194"/>
      <c r="VLW28" s="194"/>
      <c r="VLX28" s="194"/>
      <c r="VLY28" s="194"/>
      <c r="VLZ28" s="194"/>
      <c r="VMA28" s="194"/>
      <c r="VMB28" s="194"/>
      <c r="VMC28" s="194"/>
      <c r="VMD28" s="194"/>
      <c r="VME28" s="194"/>
      <c r="VMF28" s="194"/>
      <c r="VMG28" s="194"/>
      <c r="VMH28" s="194"/>
      <c r="VMI28" s="194"/>
      <c r="VMJ28" s="194"/>
      <c r="VMK28" s="194"/>
      <c r="VML28" s="194"/>
      <c r="VMM28" s="194"/>
      <c r="VMN28" s="194"/>
      <c r="VMO28" s="194"/>
      <c r="VMP28" s="194"/>
      <c r="VMQ28" s="194"/>
      <c r="VMR28" s="194"/>
      <c r="VMS28" s="194"/>
      <c r="VMT28" s="194"/>
      <c r="VMU28" s="194"/>
      <c r="VMV28" s="194"/>
      <c r="VMW28" s="194"/>
      <c r="VMX28" s="194"/>
      <c r="VMY28" s="194"/>
      <c r="VMZ28" s="194"/>
      <c r="VNA28" s="194"/>
      <c r="VNB28" s="194"/>
      <c r="VNC28" s="194"/>
      <c r="VND28" s="194"/>
      <c r="VNE28" s="194"/>
      <c r="VNF28" s="194"/>
      <c r="VNG28" s="194"/>
      <c r="VNH28" s="194"/>
      <c r="VNI28" s="194"/>
      <c r="VNJ28" s="194"/>
      <c r="VNK28" s="194"/>
      <c r="VNL28" s="194"/>
      <c r="VNM28" s="194"/>
      <c r="VNN28" s="194"/>
      <c r="VNO28" s="194"/>
      <c r="VNP28" s="194"/>
      <c r="VNQ28" s="194"/>
      <c r="VNR28" s="194"/>
      <c r="VNS28" s="194"/>
      <c r="VNT28" s="194"/>
      <c r="VNU28" s="194"/>
      <c r="VNV28" s="194"/>
      <c r="VNW28" s="194"/>
      <c r="VNX28" s="194"/>
      <c r="VNY28" s="194"/>
      <c r="VNZ28" s="194"/>
      <c r="VOA28" s="194"/>
      <c r="VOB28" s="194"/>
      <c r="VOC28" s="194"/>
      <c r="VOD28" s="194"/>
      <c r="VOE28" s="194"/>
      <c r="VOF28" s="194"/>
      <c r="VOG28" s="194"/>
      <c r="VOH28" s="194"/>
      <c r="VOI28" s="194"/>
      <c r="VOJ28" s="194"/>
      <c r="VOK28" s="194"/>
      <c r="VOL28" s="194"/>
      <c r="VOM28" s="194"/>
      <c r="VON28" s="194"/>
      <c r="VOO28" s="194"/>
      <c r="VOP28" s="194"/>
      <c r="VOQ28" s="194"/>
      <c r="VOR28" s="194"/>
      <c r="VOS28" s="194"/>
      <c r="VOT28" s="194"/>
      <c r="VOU28" s="194"/>
      <c r="VOV28" s="194"/>
      <c r="VOW28" s="194"/>
      <c r="VOX28" s="194"/>
      <c r="VOY28" s="194"/>
      <c r="VOZ28" s="194"/>
      <c r="VPA28" s="194"/>
      <c r="VPB28" s="194"/>
      <c r="VPC28" s="194"/>
      <c r="VPD28" s="194"/>
      <c r="VPE28" s="194"/>
      <c r="VPF28" s="194"/>
      <c r="VPG28" s="194"/>
      <c r="VPH28" s="194"/>
      <c r="VPI28" s="194"/>
      <c r="VPJ28" s="194"/>
      <c r="VPK28" s="194"/>
      <c r="VPL28" s="194"/>
      <c r="VPM28" s="194"/>
      <c r="VPN28" s="194"/>
      <c r="VPO28" s="194"/>
      <c r="VPP28" s="194"/>
      <c r="VPQ28" s="194"/>
      <c r="VPR28" s="194"/>
      <c r="VPS28" s="194"/>
      <c r="VPT28" s="194"/>
      <c r="VPU28" s="194"/>
      <c r="VPV28" s="194"/>
      <c r="VPW28" s="194"/>
      <c r="VPX28" s="194"/>
      <c r="VPY28" s="194"/>
      <c r="VPZ28" s="194"/>
      <c r="VQA28" s="194"/>
      <c r="VQB28" s="194"/>
      <c r="VQC28" s="194"/>
      <c r="VQD28" s="194"/>
      <c r="VQE28" s="194"/>
      <c r="VQF28" s="194"/>
      <c r="VQG28" s="194"/>
      <c r="VQH28" s="194"/>
      <c r="VQI28" s="194"/>
      <c r="VQJ28" s="194"/>
      <c r="VQK28" s="194"/>
      <c r="VQL28" s="194"/>
      <c r="VQM28" s="194"/>
      <c r="VQN28" s="194"/>
      <c r="VQO28" s="194"/>
      <c r="VQP28" s="194"/>
      <c r="VQQ28" s="194"/>
      <c r="VQR28" s="194"/>
      <c r="VQS28" s="194"/>
      <c r="VQT28" s="194"/>
      <c r="VQU28" s="194"/>
      <c r="VQV28" s="194"/>
      <c r="VQW28" s="194"/>
      <c r="VQX28" s="194"/>
      <c r="VQY28" s="194"/>
      <c r="VQZ28" s="194"/>
      <c r="VRA28" s="194"/>
      <c r="VRB28" s="194"/>
      <c r="VRC28" s="194"/>
      <c r="VRD28" s="194"/>
      <c r="VRE28" s="194"/>
      <c r="VRF28" s="194"/>
      <c r="VRG28" s="194"/>
      <c r="VRH28" s="194"/>
      <c r="VRI28" s="194"/>
      <c r="VRJ28" s="194"/>
      <c r="VRK28" s="194"/>
      <c r="VRL28" s="194"/>
      <c r="VRM28" s="194"/>
      <c r="VRN28" s="194"/>
      <c r="VRO28" s="194"/>
      <c r="VRP28" s="194"/>
      <c r="VRQ28" s="194"/>
      <c r="VRR28" s="194"/>
      <c r="VRS28" s="194"/>
      <c r="VRT28" s="194"/>
      <c r="VRU28" s="194"/>
      <c r="VRV28" s="194"/>
      <c r="VRW28" s="194"/>
      <c r="VRX28" s="194"/>
      <c r="VRY28" s="194"/>
      <c r="VRZ28" s="194"/>
      <c r="VSA28" s="194"/>
      <c r="VSB28" s="194"/>
      <c r="VSC28" s="194"/>
      <c r="VSD28" s="194"/>
      <c r="VSE28" s="194"/>
      <c r="VSF28" s="194"/>
      <c r="VSG28" s="194"/>
      <c r="VSH28" s="194"/>
      <c r="VSI28" s="194"/>
      <c r="VSJ28" s="194"/>
      <c r="VSK28" s="194"/>
      <c r="VSL28" s="194"/>
      <c r="VSM28" s="194"/>
      <c r="VSN28" s="194"/>
      <c r="VSO28" s="194"/>
      <c r="VSP28" s="194"/>
      <c r="VSQ28" s="194"/>
      <c r="VSR28" s="194"/>
      <c r="VSS28" s="194"/>
      <c r="VST28" s="194"/>
      <c r="VSU28" s="194"/>
      <c r="VSV28" s="194"/>
      <c r="VSW28" s="194"/>
      <c r="VSX28" s="194"/>
      <c r="VSY28" s="194"/>
      <c r="VSZ28" s="194"/>
      <c r="VTA28" s="194"/>
      <c r="VTB28" s="194"/>
      <c r="VTC28" s="194"/>
      <c r="VTD28" s="194"/>
      <c r="VTE28" s="194"/>
      <c r="VTF28" s="194"/>
      <c r="VTG28" s="194"/>
      <c r="VTH28" s="194"/>
      <c r="VTI28" s="194"/>
      <c r="VTJ28" s="194"/>
      <c r="VTK28" s="194"/>
      <c r="VTL28" s="194"/>
      <c r="VTM28" s="194"/>
      <c r="VTN28" s="194"/>
      <c r="VTO28" s="194"/>
      <c r="VTP28" s="194"/>
      <c r="VTQ28" s="194"/>
      <c r="VTR28" s="194"/>
      <c r="VTS28" s="194"/>
      <c r="VTT28" s="194"/>
      <c r="VTU28" s="194"/>
      <c r="VTV28" s="194"/>
      <c r="VTW28" s="194"/>
      <c r="VTX28" s="194"/>
      <c r="VTY28" s="194"/>
      <c r="VTZ28" s="194"/>
      <c r="VUA28" s="194"/>
      <c r="VUB28" s="194"/>
      <c r="VUC28" s="194"/>
      <c r="VUD28" s="194"/>
      <c r="VUE28" s="194"/>
      <c r="VUF28" s="194"/>
      <c r="VUG28" s="194"/>
      <c r="VUH28" s="194"/>
      <c r="VUI28" s="194"/>
      <c r="VUJ28" s="194"/>
      <c r="VUK28" s="194"/>
      <c r="VUL28" s="194"/>
      <c r="VUM28" s="194"/>
      <c r="VUN28" s="194"/>
      <c r="VUO28" s="194"/>
      <c r="VUP28" s="194"/>
      <c r="VUQ28" s="194"/>
      <c r="VUR28" s="194"/>
      <c r="VUS28" s="194"/>
      <c r="VUT28" s="194"/>
      <c r="VUU28" s="194"/>
      <c r="VUV28" s="194"/>
      <c r="VUW28" s="194"/>
      <c r="VUX28" s="194"/>
      <c r="VUY28" s="194"/>
      <c r="VUZ28" s="194"/>
      <c r="VVA28" s="194"/>
      <c r="VVB28" s="194"/>
      <c r="VVC28" s="194"/>
      <c r="VVD28" s="194"/>
      <c r="VVE28" s="194"/>
      <c r="VVF28" s="194"/>
      <c r="VVG28" s="194"/>
      <c r="VVH28" s="194"/>
      <c r="VVI28" s="194"/>
      <c r="VVJ28" s="194"/>
      <c r="VVK28" s="194"/>
      <c r="VVL28" s="194"/>
      <c r="VVM28" s="194"/>
      <c r="VVN28" s="194"/>
      <c r="VVO28" s="194"/>
      <c r="VVP28" s="194"/>
      <c r="VVQ28" s="194"/>
      <c r="VVR28" s="194"/>
      <c r="VVS28" s="194"/>
      <c r="VVT28" s="194"/>
      <c r="VVU28" s="194"/>
      <c r="VVV28" s="194"/>
      <c r="VVW28" s="194"/>
      <c r="VVX28" s="194"/>
      <c r="VVY28" s="194"/>
      <c r="VVZ28" s="194"/>
      <c r="VWA28" s="194"/>
      <c r="VWB28" s="194"/>
      <c r="VWC28" s="194"/>
      <c r="VWD28" s="194"/>
      <c r="VWE28" s="194"/>
      <c r="VWF28" s="194"/>
      <c r="VWG28" s="194"/>
      <c r="VWH28" s="194"/>
      <c r="VWI28" s="194"/>
      <c r="VWJ28" s="194"/>
      <c r="VWK28" s="194"/>
      <c r="VWL28" s="194"/>
      <c r="VWM28" s="194"/>
      <c r="VWN28" s="194"/>
      <c r="VWO28" s="194"/>
      <c r="VWP28" s="194"/>
      <c r="VWQ28" s="194"/>
      <c r="VWR28" s="194"/>
      <c r="VWS28" s="194"/>
      <c r="VWT28" s="194"/>
      <c r="VWU28" s="194"/>
      <c r="VWV28" s="194"/>
      <c r="VWW28" s="194"/>
      <c r="VWX28" s="194"/>
      <c r="VWY28" s="194"/>
      <c r="VWZ28" s="194"/>
      <c r="VXA28" s="194"/>
      <c r="VXB28" s="194"/>
      <c r="VXC28" s="194"/>
      <c r="VXD28" s="194"/>
      <c r="VXE28" s="194"/>
      <c r="VXF28" s="194"/>
      <c r="VXG28" s="194"/>
      <c r="VXH28" s="194"/>
      <c r="VXI28" s="194"/>
      <c r="VXJ28" s="194"/>
      <c r="VXK28" s="194"/>
      <c r="VXL28" s="194"/>
      <c r="VXM28" s="194"/>
      <c r="VXN28" s="194"/>
      <c r="VXO28" s="194"/>
      <c r="VXP28" s="194"/>
      <c r="VXQ28" s="194"/>
      <c r="VXR28" s="194"/>
      <c r="VXS28" s="194"/>
      <c r="VXT28" s="194"/>
      <c r="VXU28" s="194"/>
      <c r="VXV28" s="194"/>
      <c r="VXW28" s="194"/>
      <c r="VXX28" s="194"/>
      <c r="VXY28" s="194"/>
      <c r="VXZ28" s="194"/>
      <c r="VYA28" s="194"/>
      <c r="VYB28" s="194"/>
      <c r="VYC28" s="194"/>
      <c r="VYD28" s="194"/>
      <c r="VYE28" s="194"/>
      <c r="VYF28" s="194"/>
      <c r="VYG28" s="194"/>
      <c r="VYH28" s="194"/>
      <c r="VYI28" s="194"/>
      <c r="VYJ28" s="194"/>
      <c r="VYK28" s="194"/>
      <c r="VYL28" s="194"/>
      <c r="VYM28" s="194"/>
      <c r="VYN28" s="194"/>
      <c r="VYO28" s="194"/>
      <c r="VYP28" s="194"/>
      <c r="VYQ28" s="194"/>
      <c r="VYR28" s="194"/>
      <c r="VYS28" s="194"/>
      <c r="VYT28" s="194"/>
      <c r="VYU28" s="194"/>
      <c r="VYV28" s="194"/>
      <c r="VYW28" s="194"/>
      <c r="VYX28" s="194"/>
      <c r="VYY28" s="194"/>
      <c r="VYZ28" s="194"/>
      <c r="VZA28" s="194"/>
      <c r="VZB28" s="194"/>
      <c r="VZC28" s="194"/>
      <c r="VZD28" s="194"/>
      <c r="VZE28" s="194"/>
      <c r="VZF28" s="194"/>
      <c r="VZG28" s="194"/>
      <c r="VZH28" s="194"/>
      <c r="VZI28" s="194"/>
      <c r="VZJ28" s="194"/>
      <c r="VZK28" s="194"/>
      <c r="VZL28" s="194"/>
      <c r="VZM28" s="194"/>
      <c r="VZN28" s="194"/>
      <c r="VZO28" s="194"/>
      <c r="VZP28" s="194"/>
      <c r="VZQ28" s="194"/>
      <c r="VZR28" s="194"/>
      <c r="VZS28" s="194"/>
      <c r="VZT28" s="194"/>
      <c r="VZU28" s="194"/>
      <c r="VZV28" s="194"/>
      <c r="VZW28" s="194"/>
      <c r="VZX28" s="194"/>
      <c r="VZY28" s="194"/>
      <c r="VZZ28" s="194"/>
      <c r="WAA28" s="194"/>
      <c r="WAB28" s="194"/>
      <c r="WAC28" s="194"/>
      <c r="WAD28" s="194"/>
      <c r="WAE28" s="194"/>
      <c r="WAF28" s="194"/>
      <c r="WAG28" s="194"/>
      <c r="WAH28" s="194"/>
      <c r="WAI28" s="194"/>
      <c r="WAJ28" s="194"/>
      <c r="WAK28" s="194"/>
      <c r="WAL28" s="194"/>
      <c r="WAM28" s="194"/>
      <c r="WAN28" s="194"/>
      <c r="WAO28" s="194"/>
      <c r="WAP28" s="194"/>
      <c r="WAQ28" s="194"/>
      <c r="WAR28" s="194"/>
      <c r="WAS28" s="194"/>
      <c r="WAT28" s="194"/>
      <c r="WAU28" s="194"/>
      <c r="WAV28" s="194"/>
      <c r="WAW28" s="194"/>
      <c r="WAX28" s="194"/>
      <c r="WAY28" s="194"/>
      <c r="WAZ28" s="194"/>
      <c r="WBA28" s="194"/>
      <c r="WBB28" s="194"/>
      <c r="WBC28" s="194"/>
      <c r="WBD28" s="194"/>
      <c r="WBE28" s="194"/>
      <c r="WBF28" s="194"/>
      <c r="WBG28" s="194"/>
      <c r="WBH28" s="194"/>
      <c r="WBI28" s="194"/>
      <c r="WBJ28" s="194"/>
      <c r="WBK28" s="194"/>
      <c r="WBL28" s="194"/>
      <c r="WBM28" s="194"/>
      <c r="WBN28" s="194"/>
      <c r="WBO28" s="194"/>
      <c r="WBP28" s="194"/>
      <c r="WBQ28" s="194"/>
      <c r="WBR28" s="194"/>
      <c r="WBS28" s="194"/>
      <c r="WBT28" s="194"/>
      <c r="WBU28" s="194"/>
      <c r="WBV28" s="194"/>
      <c r="WBW28" s="194"/>
      <c r="WBX28" s="194"/>
      <c r="WBY28" s="194"/>
      <c r="WBZ28" s="194"/>
      <c r="WCA28" s="194"/>
      <c r="WCB28" s="194"/>
      <c r="WCC28" s="194"/>
      <c r="WCD28" s="194"/>
      <c r="WCE28" s="194"/>
      <c r="WCF28" s="194"/>
      <c r="WCG28" s="194"/>
      <c r="WCH28" s="194"/>
      <c r="WCI28" s="194"/>
      <c r="WCJ28" s="194"/>
      <c r="WCK28" s="194"/>
      <c r="WCL28" s="194"/>
      <c r="WCM28" s="194"/>
      <c r="WCN28" s="194"/>
      <c r="WCO28" s="194"/>
      <c r="WCP28" s="194"/>
      <c r="WCQ28" s="194"/>
      <c r="WCR28" s="194"/>
      <c r="WCS28" s="194"/>
      <c r="WCT28" s="194"/>
      <c r="WCU28" s="194"/>
      <c r="WCV28" s="194"/>
      <c r="WCW28" s="194"/>
      <c r="WCX28" s="194"/>
      <c r="WCY28" s="194"/>
      <c r="WCZ28" s="194"/>
      <c r="WDA28" s="194"/>
      <c r="WDB28" s="194"/>
      <c r="WDC28" s="194"/>
      <c r="WDD28" s="194"/>
      <c r="WDE28" s="194"/>
      <c r="WDF28" s="194"/>
      <c r="WDG28" s="194"/>
      <c r="WDH28" s="194"/>
      <c r="WDI28" s="194"/>
      <c r="WDJ28" s="194"/>
      <c r="WDK28" s="194"/>
      <c r="WDL28" s="194"/>
      <c r="WDM28" s="194"/>
      <c r="WDN28" s="194"/>
      <c r="WDO28" s="194"/>
      <c r="WDP28" s="194"/>
      <c r="WDQ28" s="194"/>
      <c r="WDR28" s="194"/>
      <c r="WDS28" s="194"/>
      <c r="WDT28" s="194"/>
      <c r="WDU28" s="194"/>
      <c r="WDV28" s="194"/>
      <c r="WDW28" s="194"/>
      <c r="WDX28" s="194"/>
      <c r="WDY28" s="194"/>
      <c r="WDZ28" s="194"/>
      <c r="WEA28" s="194"/>
      <c r="WEB28" s="194"/>
      <c r="WEC28" s="194"/>
      <c r="WED28" s="194"/>
      <c r="WEE28" s="194"/>
      <c r="WEF28" s="194"/>
      <c r="WEG28" s="194"/>
      <c r="WEH28" s="194"/>
      <c r="WEI28" s="194"/>
      <c r="WEJ28" s="194"/>
      <c r="WEK28" s="194"/>
      <c r="WEL28" s="194"/>
      <c r="WEM28" s="194"/>
      <c r="WEN28" s="194"/>
      <c r="WEO28" s="194"/>
      <c r="WEP28" s="194"/>
      <c r="WEQ28" s="194"/>
      <c r="WER28" s="194"/>
      <c r="WES28" s="194"/>
      <c r="WET28" s="194"/>
      <c r="WEU28" s="194"/>
      <c r="WEV28" s="194"/>
      <c r="WEW28" s="194"/>
      <c r="WEX28" s="194"/>
      <c r="WEY28" s="194"/>
      <c r="WEZ28" s="194"/>
      <c r="WFA28" s="194"/>
      <c r="WFB28" s="194"/>
      <c r="WFC28" s="194"/>
      <c r="WFD28" s="194"/>
      <c r="WFE28" s="194"/>
      <c r="WFF28" s="194"/>
      <c r="WFG28" s="194"/>
      <c r="WFH28" s="194"/>
      <c r="WFI28" s="194"/>
      <c r="WFJ28" s="194"/>
      <c r="WFK28" s="194"/>
      <c r="WFL28" s="194"/>
      <c r="WFM28" s="194"/>
      <c r="WFN28" s="194"/>
      <c r="WFO28" s="194"/>
      <c r="WFP28" s="194"/>
      <c r="WFQ28" s="194"/>
      <c r="WFR28" s="194"/>
      <c r="WFS28" s="194"/>
      <c r="WFT28" s="194"/>
      <c r="WFU28" s="194"/>
      <c r="WFV28" s="194"/>
      <c r="WFW28" s="194"/>
      <c r="WFX28" s="194"/>
      <c r="WFY28" s="194"/>
      <c r="WFZ28" s="194"/>
      <c r="WGA28" s="194"/>
      <c r="WGB28" s="194"/>
      <c r="WGC28" s="194"/>
      <c r="WGD28" s="194"/>
      <c r="WGE28" s="194"/>
      <c r="WGF28" s="194"/>
      <c r="WGG28" s="194"/>
      <c r="WGH28" s="194"/>
      <c r="WGI28" s="194"/>
      <c r="WGJ28" s="194"/>
      <c r="WGK28" s="194"/>
      <c r="WGL28" s="194"/>
      <c r="WGM28" s="194"/>
      <c r="WGN28" s="194"/>
      <c r="WGO28" s="194"/>
      <c r="WGP28" s="194"/>
      <c r="WGQ28" s="194"/>
      <c r="WGR28" s="194"/>
      <c r="WGS28" s="194"/>
      <c r="WGT28" s="194"/>
      <c r="WGU28" s="194"/>
      <c r="WGV28" s="194"/>
      <c r="WGW28" s="194"/>
      <c r="WGX28" s="194"/>
      <c r="WGY28" s="194"/>
      <c r="WGZ28" s="194"/>
      <c r="WHA28" s="194"/>
      <c r="WHB28" s="194"/>
      <c r="WHC28" s="194"/>
      <c r="WHD28" s="194"/>
      <c r="WHE28" s="194"/>
      <c r="WHF28" s="194"/>
      <c r="WHG28" s="194"/>
      <c r="WHH28" s="194"/>
      <c r="WHI28" s="194"/>
      <c r="WHJ28" s="194"/>
      <c r="WHK28" s="194"/>
      <c r="WHL28" s="194"/>
      <c r="WHM28" s="194"/>
      <c r="WHN28" s="194"/>
      <c r="WHO28" s="194"/>
      <c r="WHP28" s="194"/>
      <c r="WHQ28" s="194"/>
      <c r="WHR28" s="194"/>
      <c r="WHS28" s="194"/>
      <c r="WHT28" s="194"/>
      <c r="WHU28" s="194"/>
      <c r="WHV28" s="194"/>
      <c r="WHW28" s="194"/>
      <c r="WHX28" s="194"/>
      <c r="WHY28" s="194"/>
      <c r="WHZ28" s="194"/>
      <c r="WIA28" s="194"/>
      <c r="WIB28" s="194"/>
      <c r="WIC28" s="194"/>
      <c r="WID28" s="194"/>
      <c r="WIE28" s="194"/>
      <c r="WIF28" s="194"/>
      <c r="WIG28" s="194"/>
      <c r="WIH28" s="194"/>
      <c r="WII28" s="194"/>
      <c r="WIJ28" s="194"/>
      <c r="WIK28" s="194"/>
      <c r="WIL28" s="194"/>
      <c r="WIM28" s="194"/>
      <c r="WIN28" s="194"/>
      <c r="WIO28" s="194"/>
      <c r="WIP28" s="194"/>
      <c r="WIQ28" s="194"/>
      <c r="WIR28" s="194"/>
      <c r="WIS28" s="194"/>
      <c r="WIT28" s="194"/>
      <c r="WIU28" s="194"/>
      <c r="WIV28" s="194"/>
      <c r="WIW28" s="194"/>
      <c r="WIX28" s="194"/>
      <c r="WIY28" s="194"/>
      <c r="WIZ28" s="194"/>
      <c r="WJA28" s="194"/>
      <c r="WJB28" s="194"/>
      <c r="WJC28" s="194"/>
      <c r="WJD28" s="194"/>
      <c r="WJE28" s="194"/>
      <c r="WJF28" s="194"/>
      <c r="WJG28" s="194"/>
      <c r="WJH28" s="194"/>
      <c r="WJI28" s="194"/>
      <c r="WJJ28" s="194"/>
      <c r="WJK28" s="194"/>
      <c r="WJL28" s="194"/>
      <c r="WJM28" s="194"/>
      <c r="WJN28" s="194"/>
      <c r="WJO28" s="194"/>
      <c r="WJP28" s="194"/>
      <c r="WJQ28" s="194"/>
      <c r="WJR28" s="194"/>
      <c r="WJS28" s="194"/>
      <c r="WJT28" s="194"/>
      <c r="WJU28" s="194"/>
      <c r="WJV28" s="194"/>
      <c r="WJW28" s="194"/>
      <c r="WJX28" s="194"/>
      <c r="WJY28" s="194"/>
      <c r="WJZ28" s="194"/>
      <c r="WKA28" s="194"/>
      <c r="WKB28" s="194"/>
      <c r="WKC28" s="194"/>
      <c r="WKD28" s="194"/>
      <c r="WKE28" s="194"/>
      <c r="WKF28" s="194"/>
      <c r="WKG28" s="194"/>
      <c r="WKH28" s="194"/>
      <c r="WKI28" s="194"/>
      <c r="WKJ28" s="194"/>
      <c r="WKK28" s="194"/>
      <c r="WKL28" s="194"/>
      <c r="WKM28" s="194"/>
      <c r="WKN28" s="194"/>
      <c r="WKO28" s="194"/>
      <c r="WKP28" s="194"/>
      <c r="WKQ28" s="194"/>
      <c r="WKR28" s="194"/>
      <c r="WKS28" s="194"/>
      <c r="WKT28" s="194"/>
      <c r="WKU28" s="194"/>
      <c r="WKV28" s="194"/>
      <c r="WKW28" s="194"/>
      <c r="WKX28" s="194"/>
      <c r="WKY28" s="194"/>
      <c r="WKZ28" s="194"/>
      <c r="WLA28" s="194"/>
      <c r="WLB28" s="194"/>
      <c r="WLC28" s="194"/>
      <c r="WLD28" s="194"/>
      <c r="WLE28" s="194"/>
      <c r="WLF28" s="194"/>
      <c r="WLG28" s="194"/>
      <c r="WLH28" s="194"/>
      <c r="WLI28" s="194"/>
      <c r="WLJ28" s="194"/>
      <c r="WLK28" s="194"/>
      <c r="WLL28" s="194"/>
      <c r="WLM28" s="194"/>
      <c r="WLN28" s="194"/>
      <c r="WLO28" s="194"/>
      <c r="WLP28" s="194"/>
      <c r="WLQ28" s="194"/>
      <c r="WLR28" s="194"/>
      <c r="WLS28" s="194"/>
      <c r="WLT28" s="194"/>
      <c r="WLU28" s="194"/>
      <c r="WLV28" s="194"/>
      <c r="WLW28" s="194"/>
      <c r="WLX28" s="194"/>
      <c r="WLY28" s="194"/>
      <c r="WLZ28" s="194"/>
      <c r="WMA28" s="194"/>
      <c r="WMB28" s="194"/>
      <c r="WMC28" s="194"/>
      <c r="WMD28" s="194"/>
      <c r="WME28" s="194"/>
      <c r="WMF28" s="194"/>
      <c r="WMG28" s="194"/>
      <c r="WMH28" s="194"/>
      <c r="WMI28" s="194"/>
      <c r="WMJ28" s="194"/>
      <c r="WMK28" s="194"/>
      <c r="WML28" s="194"/>
      <c r="WMM28" s="194"/>
      <c r="WMN28" s="194"/>
      <c r="WMO28" s="194"/>
      <c r="WMP28" s="194"/>
      <c r="WMQ28" s="194"/>
      <c r="WMR28" s="194"/>
      <c r="WMS28" s="194"/>
      <c r="WMT28" s="194"/>
      <c r="WMU28" s="194"/>
      <c r="WMV28" s="194"/>
      <c r="WMW28" s="194"/>
      <c r="WMX28" s="194"/>
      <c r="WMY28" s="194"/>
      <c r="WMZ28" s="194"/>
      <c r="WNA28" s="194"/>
      <c r="WNB28" s="194"/>
      <c r="WNC28" s="194"/>
      <c r="WND28" s="194"/>
      <c r="WNE28" s="194"/>
      <c r="WNF28" s="194"/>
      <c r="WNG28" s="194"/>
      <c r="WNH28" s="194"/>
      <c r="WNI28" s="194"/>
      <c r="WNJ28" s="194"/>
      <c r="WNK28" s="194"/>
      <c r="WNL28" s="194"/>
      <c r="WNM28" s="194"/>
      <c r="WNN28" s="194"/>
      <c r="WNO28" s="194"/>
      <c r="WNP28" s="194"/>
      <c r="WNQ28" s="194"/>
      <c r="WNR28" s="194"/>
      <c r="WNS28" s="194"/>
      <c r="WNT28" s="194"/>
      <c r="WNU28" s="194"/>
      <c r="WNV28" s="194"/>
      <c r="WNW28" s="194"/>
      <c r="WNX28" s="194"/>
      <c r="WNY28" s="194"/>
      <c r="WNZ28" s="194"/>
      <c r="WOA28" s="194"/>
      <c r="WOB28" s="194"/>
      <c r="WOC28" s="194"/>
      <c r="WOD28" s="194"/>
      <c r="WOE28" s="194"/>
      <c r="WOF28" s="194"/>
      <c r="WOG28" s="194"/>
      <c r="WOH28" s="194"/>
      <c r="WOI28" s="194"/>
      <c r="WOJ28" s="194"/>
      <c r="WOK28" s="194"/>
      <c r="WOL28" s="194"/>
      <c r="WOM28" s="194"/>
      <c r="WON28" s="194"/>
      <c r="WOO28" s="194"/>
      <c r="WOP28" s="194"/>
      <c r="WOQ28" s="194"/>
      <c r="WOR28" s="194"/>
      <c r="WOS28" s="194"/>
      <c r="WOT28" s="194"/>
      <c r="WOU28" s="194"/>
      <c r="WOV28" s="194"/>
      <c r="WOW28" s="194"/>
      <c r="WOX28" s="194"/>
      <c r="WOY28" s="194"/>
      <c r="WOZ28" s="194"/>
      <c r="WPA28" s="194"/>
      <c r="WPB28" s="194"/>
      <c r="WPC28" s="194"/>
      <c r="WPD28" s="194"/>
      <c r="WPE28" s="194"/>
      <c r="WPF28" s="194"/>
      <c r="WPG28" s="194"/>
      <c r="WPH28" s="194"/>
      <c r="WPI28" s="194"/>
      <c r="WPJ28" s="194"/>
      <c r="WPK28" s="194"/>
      <c r="WPL28" s="194"/>
      <c r="WPM28" s="194"/>
      <c r="WPN28" s="194"/>
      <c r="WPO28" s="194"/>
      <c r="WPP28" s="194"/>
      <c r="WPQ28" s="194"/>
      <c r="WPR28" s="194"/>
      <c r="WPS28" s="194"/>
      <c r="WPT28" s="194"/>
      <c r="WPU28" s="194"/>
      <c r="WPV28" s="194"/>
      <c r="WPW28" s="194"/>
      <c r="WPX28" s="194"/>
      <c r="WPY28" s="194"/>
      <c r="WPZ28" s="194"/>
      <c r="WQA28" s="194"/>
      <c r="WQB28" s="194"/>
      <c r="WQC28" s="194"/>
      <c r="WQD28" s="194"/>
      <c r="WQE28" s="194"/>
      <c r="WQF28" s="194"/>
      <c r="WQG28" s="194"/>
      <c r="WQH28" s="194"/>
      <c r="WQI28" s="194"/>
      <c r="WQJ28" s="194"/>
      <c r="WQK28" s="194"/>
      <c r="WQL28" s="194"/>
      <c r="WQM28" s="194"/>
      <c r="WQN28" s="194"/>
      <c r="WQO28" s="194"/>
      <c r="WQP28" s="194"/>
      <c r="WQQ28" s="194"/>
      <c r="WQR28" s="194"/>
      <c r="WQS28" s="194"/>
      <c r="WQT28" s="194"/>
      <c r="WQU28" s="194"/>
      <c r="WQV28" s="194"/>
      <c r="WQW28" s="194"/>
      <c r="WQX28" s="194"/>
      <c r="WQY28" s="194"/>
      <c r="WQZ28" s="194"/>
      <c r="WRA28" s="194"/>
      <c r="WRB28" s="194"/>
      <c r="WRC28" s="194"/>
      <c r="WRD28" s="194"/>
      <c r="WRE28" s="194"/>
      <c r="WRF28" s="194"/>
      <c r="WRG28" s="194"/>
      <c r="WRH28" s="194"/>
      <c r="WRI28" s="194"/>
      <c r="WRJ28" s="194"/>
      <c r="WRK28" s="194"/>
      <c r="WRL28" s="194"/>
      <c r="WRM28" s="194"/>
      <c r="WRN28" s="194"/>
      <c r="WRO28" s="194"/>
      <c r="WRP28" s="194"/>
      <c r="WRQ28" s="194"/>
      <c r="WRR28" s="194"/>
      <c r="WRS28" s="194"/>
      <c r="WRT28" s="194"/>
      <c r="WRU28" s="194"/>
      <c r="WRV28" s="194"/>
      <c r="WRW28" s="194"/>
      <c r="WRX28" s="194"/>
      <c r="WRY28" s="194"/>
      <c r="WRZ28" s="194"/>
      <c r="WSA28" s="194"/>
      <c r="WSB28" s="194"/>
      <c r="WSC28" s="194"/>
      <c r="WSD28" s="194"/>
      <c r="WSE28" s="194"/>
      <c r="WSF28" s="194"/>
      <c r="WSG28" s="194"/>
      <c r="WSH28" s="194"/>
      <c r="WSI28" s="194"/>
      <c r="WSJ28" s="194"/>
      <c r="WSK28" s="194"/>
      <c r="WSL28" s="194"/>
      <c r="WSM28" s="194"/>
      <c r="WSN28" s="194"/>
      <c r="WSO28" s="194"/>
      <c r="WSP28" s="194"/>
      <c r="WSQ28" s="194"/>
      <c r="WSR28" s="194"/>
      <c r="WSS28" s="194"/>
      <c r="WST28" s="194"/>
      <c r="WSU28" s="194"/>
      <c r="WSV28" s="194"/>
      <c r="WSW28" s="194"/>
      <c r="WSX28" s="194"/>
      <c r="WSY28" s="194"/>
      <c r="WSZ28" s="194"/>
      <c r="WTA28" s="194"/>
      <c r="WTB28" s="194"/>
      <c r="WTC28" s="194"/>
      <c r="WTD28" s="194"/>
      <c r="WTE28" s="194"/>
      <c r="WTF28" s="194"/>
      <c r="WTG28" s="194"/>
      <c r="WTH28" s="194"/>
      <c r="WTI28" s="194"/>
      <c r="WTJ28" s="194"/>
      <c r="WTK28" s="194"/>
      <c r="WTL28" s="194"/>
      <c r="WTM28" s="194"/>
      <c r="WTN28" s="194"/>
      <c r="WTO28" s="194"/>
      <c r="WTP28" s="194"/>
      <c r="WTQ28" s="194"/>
      <c r="WTR28" s="194"/>
      <c r="WTS28" s="194"/>
      <c r="WTT28" s="194"/>
      <c r="WTU28" s="194"/>
      <c r="WTV28" s="194"/>
      <c r="WTW28" s="194"/>
      <c r="WTX28" s="194"/>
      <c r="WTY28" s="194"/>
      <c r="WTZ28" s="194"/>
      <c r="WUA28" s="194"/>
      <c r="WUB28" s="194"/>
      <c r="WUC28" s="194"/>
      <c r="WUD28" s="194"/>
      <c r="WUE28" s="194"/>
      <c r="WUF28" s="194"/>
      <c r="WUG28" s="194"/>
      <c r="WUH28" s="194"/>
      <c r="WUI28" s="194"/>
      <c r="WUJ28" s="194"/>
      <c r="WUK28" s="194"/>
      <c r="WUL28" s="194"/>
      <c r="WUM28" s="194"/>
      <c r="WUN28" s="194"/>
      <c r="WUO28" s="194"/>
      <c r="WUP28" s="194"/>
      <c r="WUQ28" s="194"/>
      <c r="WUR28" s="194"/>
      <c r="WUS28" s="194"/>
      <c r="WUT28" s="194"/>
      <c r="WUU28" s="194"/>
      <c r="WUV28" s="194"/>
      <c r="WUW28" s="194"/>
      <c r="WUX28" s="194"/>
      <c r="WUY28" s="194"/>
      <c r="WUZ28" s="194"/>
      <c r="WVA28" s="194"/>
      <c r="WVB28" s="194"/>
      <c r="WVC28" s="194"/>
      <c r="WVD28" s="194"/>
      <c r="WVE28" s="194"/>
      <c r="WVF28" s="194"/>
      <c r="WVG28" s="194"/>
      <c r="WVH28" s="194"/>
      <c r="WVI28" s="194"/>
      <c r="WVJ28" s="194"/>
      <c r="WVK28" s="194"/>
      <c r="WVL28" s="194"/>
      <c r="WVM28" s="194"/>
      <c r="WVN28" s="194"/>
      <c r="WVO28" s="194"/>
      <c r="WVP28" s="194"/>
      <c r="WVQ28" s="194"/>
      <c r="WVR28" s="194"/>
      <c r="WVS28" s="194"/>
      <c r="WVT28" s="194"/>
      <c r="WVU28" s="194"/>
      <c r="WVV28" s="194"/>
      <c r="WVW28" s="194"/>
      <c r="WVX28" s="194"/>
      <c r="WVY28" s="194"/>
      <c r="WVZ28" s="194"/>
      <c r="WWA28" s="194"/>
      <c r="WWB28" s="194"/>
      <c r="WWC28" s="194"/>
      <c r="WWD28" s="194"/>
      <c r="WWE28" s="194"/>
      <c r="WWF28" s="194"/>
      <c r="WWG28" s="194"/>
      <c r="WWH28" s="194"/>
      <c r="WWI28" s="194"/>
      <c r="WWJ28" s="194"/>
      <c r="WWK28" s="194"/>
      <c r="WWL28" s="194"/>
      <c r="WWM28" s="194"/>
      <c r="WWN28" s="194"/>
      <c r="WWO28" s="194"/>
      <c r="WWP28" s="194"/>
      <c r="WWQ28" s="194"/>
      <c r="WWR28" s="194"/>
      <c r="WWS28" s="194"/>
      <c r="WWT28" s="194"/>
      <c r="WWU28" s="194"/>
      <c r="WWV28" s="194"/>
      <c r="WWW28" s="194"/>
      <c r="WWX28" s="194"/>
      <c r="WWY28" s="194"/>
      <c r="WWZ28" s="194"/>
      <c r="WXA28" s="194"/>
      <c r="WXB28" s="194"/>
      <c r="WXC28" s="194"/>
      <c r="WXD28" s="194"/>
      <c r="WXE28" s="194"/>
      <c r="WXF28" s="194"/>
      <c r="WXG28" s="194"/>
      <c r="WXH28" s="194"/>
      <c r="WXI28" s="194"/>
      <c r="WXJ28" s="194"/>
      <c r="WXK28" s="194"/>
      <c r="WXL28" s="194"/>
      <c r="WXM28" s="194"/>
      <c r="WXN28" s="194"/>
      <c r="WXO28" s="194"/>
      <c r="WXP28" s="194"/>
      <c r="WXQ28" s="194"/>
      <c r="WXR28" s="194"/>
      <c r="WXS28" s="194"/>
      <c r="WXT28" s="194"/>
      <c r="WXU28" s="194"/>
      <c r="WXV28" s="194"/>
      <c r="WXW28" s="194"/>
      <c r="WXX28" s="194"/>
      <c r="WXY28" s="194"/>
      <c r="WXZ28" s="194"/>
      <c r="WYA28" s="194"/>
      <c r="WYB28" s="194"/>
      <c r="WYC28" s="194"/>
      <c r="WYD28" s="194"/>
      <c r="WYE28" s="194"/>
      <c r="WYF28" s="194"/>
      <c r="WYG28" s="194"/>
      <c r="WYH28" s="194"/>
      <c r="WYI28" s="194"/>
      <c r="WYJ28" s="194"/>
      <c r="WYK28" s="194"/>
      <c r="WYL28" s="194"/>
      <c r="WYM28" s="194"/>
      <c r="WYN28" s="194"/>
      <c r="WYO28" s="194"/>
      <c r="WYP28" s="194"/>
      <c r="WYQ28" s="194"/>
      <c r="WYR28" s="194"/>
      <c r="WYS28" s="194"/>
      <c r="WYT28" s="194"/>
      <c r="WYU28" s="194"/>
      <c r="WYV28" s="194"/>
      <c r="WYW28" s="194"/>
      <c r="WYX28" s="194"/>
      <c r="WYY28" s="194"/>
      <c r="WYZ28" s="194"/>
      <c r="WZA28" s="194"/>
      <c r="WZB28" s="194"/>
      <c r="WZC28" s="194"/>
      <c r="WZD28" s="194"/>
      <c r="WZE28" s="194"/>
      <c r="WZF28" s="194"/>
      <c r="WZG28" s="194"/>
      <c r="WZH28" s="194"/>
      <c r="WZI28" s="194"/>
      <c r="WZJ28" s="194"/>
      <c r="WZK28" s="194"/>
      <c r="WZL28" s="194"/>
      <c r="WZM28" s="194"/>
      <c r="WZN28" s="194"/>
      <c r="WZO28" s="194"/>
      <c r="WZP28" s="194"/>
      <c r="WZQ28" s="194"/>
      <c r="WZR28" s="194"/>
      <c r="WZS28" s="194"/>
      <c r="WZT28" s="194"/>
      <c r="WZU28" s="194"/>
      <c r="WZV28" s="194"/>
      <c r="WZW28" s="194"/>
      <c r="WZX28" s="194"/>
      <c r="WZY28" s="194"/>
      <c r="WZZ28" s="194"/>
      <c r="XAA28" s="194"/>
      <c r="XAB28" s="194"/>
      <c r="XAC28" s="194"/>
      <c r="XAD28" s="194"/>
      <c r="XAE28" s="194"/>
      <c r="XAF28" s="194"/>
      <c r="XAG28" s="194"/>
      <c r="XAH28" s="194"/>
      <c r="XAI28" s="194"/>
      <c r="XAJ28" s="194"/>
      <c r="XAK28" s="194"/>
      <c r="XAL28" s="194"/>
      <c r="XAM28" s="194"/>
      <c r="XAN28" s="194"/>
      <c r="XAO28" s="194"/>
      <c r="XAP28" s="194"/>
      <c r="XAQ28" s="194"/>
      <c r="XAR28" s="194"/>
      <c r="XAS28" s="194"/>
      <c r="XAT28" s="194"/>
      <c r="XAU28" s="194"/>
      <c r="XAV28" s="194"/>
      <c r="XAW28" s="194"/>
      <c r="XAX28" s="194"/>
      <c r="XAY28" s="194"/>
      <c r="XAZ28" s="194"/>
      <c r="XBA28" s="194"/>
      <c r="XBB28" s="194"/>
      <c r="XBC28" s="194"/>
      <c r="XBD28" s="194"/>
      <c r="XBE28" s="194"/>
      <c r="XBF28" s="194"/>
      <c r="XBG28" s="194"/>
      <c r="XBH28" s="194"/>
      <c r="XBI28" s="194"/>
      <c r="XBJ28" s="194"/>
      <c r="XBK28" s="194"/>
      <c r="XBL28" s="194"/>
      <c r="XBM28" s="194"/>
      <c r="XBN28" s="194"/>
      <c r="XBO28" s="194"/>
      <c r="XBP28" s="194"/>
      <c r="XBQ28" s="194"/>
      <c r="XBR28" s="194"/>
      <c r="XBS28" s="194"/>
      <c r="XBT28" s="194"/>
      <c r="XBU28" s="194"/>
      <c r="XBV28" s="194"/>
      <c r="XBW28" s="194"/>
      <c r="XBX28" s="194"/>
      <c r="XBY28" s="194"/>
      <c r="XBZ28" s="194"/>
      <c r="XCA28" s="194"/>
      <c r="XCB28" s="194"/>
      <c r="XCC28" s="194"/>
      <c r="XCD28" s="194"/>
      <c r="XCE28" s="194"/>
      <c r="XCF28" s="194"/>
      <c r="XCG28" s="194"/>
      <c r="XCH28" s="194"/>
      <c r="XCI28" s="194"/>
      <c r="XCJ28" s="194"/>
      <c r="XCK28" s="194"/>
      <c r="XCL28" s="194"/>
      <c r="XCM28" s="194"/>
      <c r="XCN28" s="194"/>
      <c r="XCO28" s="194"/>
      <c r="XCP28" s="194"/>
      <c r="XCQ28" s="194"/>
      <c r="XCR28" s="194"/>
      <c r="XCS28" s="194"/>
      <c r="XCT28" s="194"/>
      <c r="XCU28" s="194"/>
      <c r="XCV28" s="194"/>
      <c r="XCW28" s="194"/>
      <c r="XCX28" s="194"/>
      <c r="XCY28" s="194"/>
      <c r="XCZ28" s="194"/>
      <c r="XDA28" s="194"/>
      <c r="XDB28" s="194"/>
      <c r="XDC28" s="194"/>
      <c r="XDD28" s="194"/>
      <c r="XDE28" s="194"/>
      <c r="XDF28" s="194"/>
      <c r="XDG28" s="194"/>
      <c r="XDH28" s="194"/>
      <c r="XDI28" s="194"/>
      <c r="XDJ28" s="194"/>
      <c r="XDK28" s="194"/>
      <c r="XDL28" s="194"/>
      <c r="XDM28" s="194"/>
      <c r="XDN28" s="194"/>
      <c r="XDO28" s="194"/>
      <c r="XDP28" s="194"/>
      <c r="XDQ28" s="194"/>
      <c r="XDR28" s="194"/>
      <c r="XDS28" s="194"/>
      <c r="XDT28" s="194"/>
      <c r="XDU28" s="194"/>
      <c r="XDV28" s="194"/>
      <c r="XDW28" s="194"/>
      <c r="XDX28" s="194"/>
      <c r="XDY28" s="194"/>
      <c r="XDZ28" s="194"/>
      <c r="XEA28" s="194"/>
      <c r="XEB28" s="194"/>
      <c r="XEC28" s="194"/>
      <c r="XED28" s="194"/>
      <c r="XEE28" s="194"/>
      <c r="XEF28" s="194"/>
      <c r="XEG28" s="194"/>
      <c r="XEH28" s="194"/>
      <c r="XEI28" s="194"/>
      <c r="XEJ28" s="194"/>
      <c r="XEK28" s="194"/>
      <c r="XEL28" s="194"/>
      <c r="XEM28" s="194"/>
      <c r="XEN28" s="194"/>
      <c r="XEO28" s="194"/>
      <c r="XEP28" s="194"/>
      <c r="XEQ28" s="194"/>
      <c r="XER28" s="194"/>
      <c r="XES28" s="194"/>
      <c r="XET28" s="194"/>
      <c r="XEU28" s="194"/>
      <c r="XEV28" s="194"/>
      <c r="XEW28" s="194"/>
      <c r="XEX28" s="194"/>
      <c r="XEY28" s="194"/>
      <c r="XEZ28" s="194"/>
      <c r="XFA28" s="194"/>
      <c r="XFB28" s="194"/>
      <c r="XFC28" s="194"/>
      <c r="XFD28" s="194"/>
    </row>
    <row r="29" spans="1:16384" s="166" customFormat="1" ht="15.75" x14ac:dyDescent="0.25">
      <c r="A29" s="53" t="s">
        <v>71</v>
      </c>
      <c r="B29" s="164" t="s">
        <v>60</v>
      </c>
      <c r="C29" s="218" t="str">
        <f>IF($I$28=" "," ",IF($I$28&lt;$L$28,$Q$13,$Q$14))</f>
        <v xml:space="preserve"> </v>
      </c>
      <c r="D29" s="219"/>
      <c r="E29" s="47"/>
      <c r="F29" s="47"/>
      <c r="G29" s="54"/>
      <c r="H29" s="159"/>
      <c r="I29" s="159"/>
      <c r="J29" s="214" t="str">
        <f>IF(AND($I$28=" ",$L$28=" ")," ",IF($I$28&gt;$L$28,$I$28-$L$28,$L$28-$I$28))</f>
        <v xml:space="preserve"> </v>
      </c>
      <c r="K29" s="214" t="str">
        <f t="shared" ref="K29" si="1">IF(AND($I$28=" ",$L$28=" ")," ",IF($I$28&gt;$L$28,ROUND($I$28-$L$28,0),ROUND($L$28-$I$28,0)))</f>
        <v xml:space="preserve"> </v>
      </c>
      <c r="L29" s="159"/>
      <c r="M29" s="159"/>
      <c r="N29" s="164"/>
      <c r="O29" s="159"/>
      <c r="P29" s="175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</row>
    <row r="30" spans="1:16384" ht="18.75" x14ac:dyDescent="0.25">
      <c r="A30" s="53" t="s">
        <v>72</v>
      </c>
      <c r="B30" s="191" t="s">
        <v>86</v>
      </c>
      <c r="C30" s="191"/>
      <c r="D30" s="191"/>
      <c r="E30" s="191"/>
      <c r="F30" s="57" t="str">
        <f>IF(AND($I$25=0,$L$25=0)," ",$N$17*5%)</f>
        <v xml:space="preserve"> </v>
      </c>
      <c r="G30" s="178" t="str">
        <f>IF(OR($I$25&gt;$F$30,$L$25&gt;$F$30),"consider"&amp;" "&amp; "substituting"&amp;" "&amp;"this"&amp;" "&amp;"amt."&amp;" "&amp;"for"&amp;" "&amp;"HCC", " ")</f>
        <v xml:space="preserve"> </v>
      </c>
      <c r="H30" s="178"/>
      <c r="I30" s="178"/>
      <c r="J30" s="215" t="s">
        <v>125</v>
      </c>
      <c r="K30" s="215"/>
      <c r="L30" s="92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pans="1:16384" ht="15.75" x14ac:dyDescent="0.25">
      <c r="A31" s="47"/>
      <c r="B31" s="169"/>
      <c r="C31" s="169"/>
      <c r="D31" s="169"/>
      <c r="E31" s="169"/>
      <c r="F31" s="59"/>
      <c r="G31" s="159"/>
      <c r="H31" s="159"/>
      <c r="I31" s="92"/>
      <c r="J31" s="54"/>
      <c r="K31" s="54"/>
      <c r="L31" s="92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pans="1:16384" ht="15.75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</row>
    <row r="33" spans="1:30" ht="15.75" x14ac:dyDescent="0.25">
      <c r="A33" s="165" t="s">
        <v>134</v>
      </c>
      <c r="B33" s="190" t="s">
        <v>45</v>
      </c>
      <c r="C33" s="190"/>
      <c r="D33" s="190"/>
      <c r="E33" s="190"/>
      <c r="F33" s="190"/>
      <c r="G33" s="190"/>
      <c r="H33" s="164"/>
      <c r="I33" s="61" t="str">
        <f>IF($E$7=$Q$9,$Q$7,IF($E$7=$Q$10,"Mother",IF($E$7=$Q$11,"Husband",IF($E$7=$Q$12,"Party A"," "))))</f>
        <v xml:space="preserve"> </v>
      </c>
      <c r="J33" s="164"/>
      <c r="K33" s="164"/>
      <c r="L33" s="61" t="str">
        <f>IF($E$7=$Q$9,$Q$8,IF($E$7=$Q$10,"Father",IF($E$7=$Q$11,"Wife",IF($E$7=$Q$12,"Party B"," "))))</f>
        <v xml:space="preserve"> 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</row>
    <row r="34" spans="1:30" ht="15.75" x14ac:dyDescent="0.25">
      <c r="A34" s="47" t="s">
        <v>37</v>
      </c>
      <c r="B34" s="181" t="s">
        <v>107</v>
      </c>
      <c r="C34" s="181"/>
      <c r="D34" s="181"/>
      <c r="E34" s="181"/>
      <c r="F34" s="181"/>
      <c r="G34" s="181"/>
      <c r="H34" s="159"/>
      <c r="I34" s="96" t="str">
        <f>IF(AND($L$35=0,$I$35=0)," ",$I$28)</f>
        <v xml:space="preserve"> </v>
      </c>
      <c r="J34" s="97"/>
      <c r="K34" s="97"/>
      <c r="L34" s="72" t="str">
        <f>IF(AND($L$35=0,$I$35=0)," ",$L$28)</f>
        <v xml:space="preserve"> </v>
      </c>
      <c r="M34" s="169"/>
      <c r="N34" s="95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</row>
    <row r="35" spans="1:30" ht="15.75" x14ac:dyDescent="0.25">
      <c r="A35" s="47" t="s">
        <v>38</v>
      </c>
      <c r="B35" s="136" t="s">
        <v>121</v>
      </c>
      <c r="C35" s="136"/>
      <c r="D35" s="136"/>
      <c r="E35" s="136"/>
      <c r="F35" s="136"/>
      <c r="G35" s="136"/>
      <c r="H35" s="164"/>
      <c r="I35" s="67"/>
      <c r="J35" s="164"/>
      <c r="K35" s="164"/>
      <c r="L35" s="67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</row>
    <row r="36" spans="1:30" ht="15.75" x14ac:dyDescent="0.25">
      <c r="A36" s="47" t="s">
        <v>39</v>
      </c>
      <c r="B36" s="159" t="s">
        <v>114</v>
      </c>
      <c r="C36" s="182"/>
      <c r="D36" s="182"/>
      <c r="E36" s="182"/>
      <c r="F36" s="182"/>
      <c r="G36" s="182"/>
      <c r="H36" s="164"/>
      <c r="I36" s="67"/>
      <c r="J36" s="164"/>
      <c r="K36" s="164"/>
      <c r="L36" s="67"/>
      <c r="M36" s="164"/>
      <c r="N36" s="164"/>
      <c r="O36" s="165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</row>
    <row r="37" spans="1:30" ht="15.75" x14ac:dyDescent="0.25">
      <c r="A37" s="47" t="s">
        <v>40</v>
      </c>
      <c r="B37" s="159" t="s">
        <v>114</v>
      </c>
      <c r="C37" s="182"/>
      <c r="D37" s="182"/>
      <c r="E37" s="182"/>
      <c r="F37" s="182"/>
      <c r="G37" s="182"/>
      <c r="H37" s="164"/>
      <c r="I37" s="67"/>
      <c r="J37" s="164"/>
      <c r="K37" s="164"/>
      <c r="L37" s="67"/>
      <c r="M37" s="164"/>
      <c r="N37" s="164"/>
      <c r="O37" s="165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</row>
    <row r="38" spans="1:30" s="40" customFormat="1" ht="15.75" x14ac:dyDescent="0.25">
      <c r="A38" s="47" t="s">
        <v>42</v>
      </c>
      <c r="B38" s="181" t="s">
        <v>115</v>
      </c>
      <c r="C38" s="181"/>
      <c r="D38" s="181"/>
      <c r="E38" s="181"/>
      <c r="F38" s="181"/>
      <c r="G38" s="181"/>
      <c r="H38" s="159"/>
      <c r="I38" s="72" t="str">
        <f>IF(AND($I$34=" ",$L$34=" ")," ",IF($I$34-($I$35+$I$36+$I$37)&lt;=0,0,I34-($I$35+$I$36+$I$37)))</f>
        <v xml:space="preserve"> </v>
      </c>
      <c r="J38" s="213" t="str">
        <f>"-"</f>
        <v>-</v>
      </c>
      <c r="K38" s="213"/>
      <c r="L38" s="72" t="str">
        <f>IF(AND($I$34=" ",$L$34=" ")," ",IF($L$34-($L$35+$L$36+$L$37)&lt;=0,0,$L$34-($L$35+$L$36+$L$37)))</f>
        <v xml:space="preserve"> </v>
      </c>
      <c r="M38" s="169"/>
      <c r="N38" s="150" t="str">
        <f>IF(AND(I38=" ",L38=" ")," ",IF(AND($I$38=" ",L38=0),0,IF(AND(I38=0,L38=" "),0,IF($I$38&gt;$L$38,$I$38-$L$38,$L$38-$I$38))))</f>
        <v xml:space="preserve"> </v>
      </c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</row>
    <row r="39" spans="1:30" ht="15.75" x14ac:dyDescent="0.25">
      <c r="A39" s="47" t="s">
        <v>43</v>
      </c>
      <c r="B39" s="161" t="s">
        <v>124</v>
      </c>
      <c r="C39" s="196" t="str">
        <f>IF($I$38=$L$38," ",IF($L$38&gt;$I$38,$Q$13,$Q$14))</f>
        <v xml:space="preserve"> </v>
      </c>
      <c r="D39" s="197" t="str">
        <f>IF($I$38=$L$38," ",IF($L$38&gt;$I$38,$S$7,$S$8))</f>
        <v xml:space="preserve"> </v>
      </c>
      <c r="E39" s="53"/>
      <c r="F39" s="161"/>
      <c r="G39" s="161"/>
      <c r="H39" s="159"/>
      <c r="I39" s="59"/>
      <c r="J39" s="89"/>
      <c r="K39" s="89"/>
      <c r="L39" s="59"/>
      <c r="M39" s="171"/>
      <c r="N39" s="95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</row>
    <row r="40" spans="1:30" ht="15.75" x14ac:dyDescent="0.25">
      <c r="A40" s="47"/>
      <c r="B40" s="199" t="str">
        <f>IF($I$35=" "," ",IF($I$35&gt;0,"*"&amp;"Include"&amp;" "&amp;"this"&amp;" "&amp;"amt."&amp;" "&amp;"in"&amp;" "&amp;$Q$13&amp;"'s"&amp;" "&amp;"income"," "))</f>
        <v xml:space="preserve"> </v>
      </c>
      <c r="C40" s="199"/>
      <c r="D40" s="199"/>
      <c r="E40" s="139" t="str">
        <f>IF($I$35&gt;0,$I$35," ")</f>
        <v xml:space="preserve"> </v>
      </c>
      <c r="F40" s="164"/>
      <c r="G40" s="47"/>
      <c r="H40" s="56" t="str">
        <f>IF(AND($I$35=0,$L$35=0)," ",IF($L$35&gt;0,"*"&amp;"Include"&amp;" "&amp;"this"&amp;" "&amp;"amt."&amp;" "&amp;"in"&amp;" "&amp;$Q$14&amp;"'s"&amp;" "&amp;"income"," "))</f>
        <v xml:space="preserve"> </v>
      </c>
      <c r="I40" s="56"/>
      <c r="J40" s="216" t="str">
        <f>IF(AND(E40=" ",H40=" ")," ",IF(AND($I$38=" ",H40=0),0,IF(AND(E40=0,H40=" "),0,IF($I$38&gt;$L$38,$I$38-$L$38,$L$38-$I$38))))</f>
        <v xml:space="preserve"> </v>
      </c>
      <c r="K40" s="216"/>
      <c r="L40" s="139" t="str">
        <f>IF($L$35=0," ",$L$35)</f>
        <v xml:space="preserve"> </v>
      </c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</row>
    <row r="41" spans="1:30" ht="15.75" x14ac:dyDescent="0.25">
      <c r="A41" s="47"/>
      <c r="B41" s="183" t="str">
        <f>IF(AND($C$39=" ",$C$29=" ")," ",IF($C$39=$Q$13,$Q$14&amp;"'"&amp;"s"&amp;" "&amp;"monthly"&amp;" "&amp;"support"&amp;" "&amp;"obl."&amp;" "&amp;"is:",IF($C$39=$Q$14,$Q$13&amp;"'"&amp;"s"&amp;" "&amp;"monthly"&amp;" "&amp;"support"&amp;" "&amp;"obl."&amp;" "&amp;"is:",IF($C$39=" ",IF($C$29=$Q$13,$Q$14&amp;"'"&amp;"s"&amp;" "&amp;"monthly"&amp;" "&amp;"support"&amp;" "&amp;"obl."&amp;" "&amp;"is:",IF($C$29=$Q$14,$Q$13&amp;"'"&amp;"s"&amp;" "&amp;"monthly"&amp;" "&amp;"support"&amp;" "&amp;"obl."&amp;" "&amp;"is:"," "))))))</f>
        <v xml:space="preserve"> </v>
      </c>
      <c r="C41" s="183" t="str">
        <f>IF(AND($C$60=" ",$C$44=" ")," ",IF($C$60=$Q$1,$Q$2&amp;"'"&amp;"s"&amp;" "&amp;"monthly"&amp;" "&amp;"support"&amp;" "&amp;"obl."&amp;" "&amp;"is:",IF($C$60=$Q$2,$Q$1&amp;"'"&amp;"s"&amp;" "&amp;"monthly"&amp;" "&amp;"support"&amp;" "&amp;"obl."&amp;" "&amp;"is:",IF($C$60=" ",IF($C$44=$Q$1,$Q$2&amp;"'"&amp;"s"&amp;" "&amp;"monthly"&amp;" "&amp;"support"&amp;" "&amp;"obl."&amp;" "&amp;"is:",IF($C$44=$Q$2,$Q$1&amp;"'"&amp;"s"&amp;" "&amp;"monthly"&amp;" "&amp;"support"&amp;" "&amp;"obl."&amp;" "&amp;"is:"))))))</f>
        <v>'s monthly support obl. is:</v>
      </c>
      <c r="D41" s="183" t="str">
        <f>IF(AND($C$60=" ",$C$44=" ")," ",IF($C$60=$Q$1,$Q$2&amp;"'"&amp;"s"&amp;" "&amp;"monthly"&amp;" "&amp;"support"&amp;" "&amp;"obl."&amp;" "&amp;"is:",IF($C$60=$Q$2,$Q$1&amp;"'"&amp;"s"&amp;" "&amp;"monthly"&amp;" "&amp;"support"&amp;" "&amp;"obl."&amp;" "&amp;"is:",IF($C$60=" ",IF($C$44=$Q$1,$Q$2&amp;"'"&amp;"s"&amp;" "&amp;"monthly"&amp;" "&amp;"support"&amp;" "&amp;"obl."&amp;" "&amp;"is:",IF($C$44=$Q$2,$Q$1&amp;"'"&amp;"s"&amp;" "&amp;"monthly"&amp;" "&amp;"support"&amp;" "&amp;"obl."&amp;" "&amp;"is:"))))))</f>
        <v>'s monthly support obl. is:</v>
      </c>
      <c r="E41" s="183" t="str">
        <f>IF(AND($C$60=" ",$C$44=" ")," ",IF($C$60=$Q$1,$Q$2&amp;"'"&amp;"s"&amp;" "&amp;"monthly"&amp;" "&amp;"support"&amp;" "&amp;"obl."&amp;" "&amp;"is:",IF($C$60=$Q$2,$Q$1&amp;"'"&amp;"s"&amp;" "&amp;"monthly"&amp;" "&amp;"support"&amp;" "&amp;"obl."&amp;" "&amp;"is:",IF($C$60=" ",IF($C$44=$Q$1,$Q$2&amp;"'"&amp;"s"&amp;" "&amp;"monthly"&amp;" "&amp;"support"&amp;" "&amp;"obl."&amp;" "&amp;"is:",IF($C$44=$Q$2,$Q$1&amp;"'"&amp;"s"&amp;" "&amp;"monthly"&amp;" "&amp;"support"&amp;" "&amp;"obl."&amp;" "&amp;"is:"))))))</f>
        <v>'s monthly support obl. is:</v>
      </c>
      <c r="F41" s="140" t="str">
        <f>IF(AND($C$39=" ",$C$29=" ")," ",IF($N$38=" ",$N$28,$N$38))</f>
        <v xml:space="preserve"> </v>
      </c>
      <c r="G41" s="47"/>
      <c r="H41" s="47"/>
      <c r="I41" s="47"/>
      <c r="J41" s="164"/>
      <c r="K41" s="164"/>
      <c r="L41" s="164"/>
      <c r="M41" s="164"/>
      <c r="N41" s="164"/>
      <c r="O41" s="165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</row>
    <row r="42" spans="1:30" ht="18.75" x14ac:dyDescent="0.3">
      <c r="A42" s="99"/>
      <c r="B42" s="114"/>
      <c r="C42" s="160"/>
      <c r="D42" s="160"/>
      <c r="E42" s="160"/>
      <c r="F42" s="124"/>
      <c r="G42" s="160"/>
      <c r="H42" s="54"/>
      <c r="I42" s="193"/>
      <c r="J42" s="193"/>
      <c r="K42" s="167"/>
      <c r="L42" s="167"/>
      <c r="M42" s="40"/>
      <c r="N42" s="42"/>
    </row>
    <row r="43" spans="1:30" x14ac:dyDescent="0.25">
      <c r="A43" s="43"/>
      <c r="B43" s="194"/>
      <c r="C43" s="194"/>
      <c r="D43" s="194"/>
      <c r="E43" s="194"/>
      <c r="F43" s="194"/>
      <c r="G43" s="194"/>
      <c r="H43" s="40"/>
      <c r="I43" s="167"/>
      <c r="J43" s="167"/>
      <c r="K43" s="40"/>
      <c r="L43" s="167"/>
      <c r="M43" s="40"/>
      <c r="N43" s="42"/>
    </row>
    <row r="44" spans="1:30" x14ac:dyDescent="0.25">
      <c r="A44" s="43"/>
      <c r="B44" s="194"/>
      <c r="C44" s="194"/>
      <c r="D44" s="194"/>
      <c r="E44" s="194"/>
      <c r="F44" s="194"/>
      <c r="G44" s="194"/>
      <c r="H44" s="40"/>
      <c r="I44" s="167"/>
      <c r="J44" s="167"/>
      <c r="K44" s="40"/>
      <c r="L44" s="167"/>
      <c r="M44" s="40"/>
      <c r="N44" s="42"/>
      <c r="O44" s="170"/>
    </row>
    <row r="45" spans="1:30" x14ac:dyDescent="0.25">
      <c r="A45" s="43"/>
      <c r="B45" s="40"/>
      <c r="C45" s="43"/>
      <c r="D45" s="177"/>
      <c r="E45" s="43"/>
      <c r="F45" s="177"/>
      <c r="G45" s="40"/>
      <c r="H45" s="40"/>
      <c r="I45" s="40"/>
      <c r="J45" s="40"/>
      <c r="K45" s="40"/>
      <c r="L45" s="40"/>
      <c r="M45" s="40"/>
      <c r="N45" s="42"/>
      <c r="O45" s="66"/>
    </row>
    <row r="48" spans="1:30" x14ac:dyDescent="0.25">
      <c r="O48" s="40"/>
    </row>
    <row r="49" spans="15:15" x14ac:dyDescent="0.25">
      <c r="O49" s="40"/>
    </row>
    <row r="50" spans="15:15" x14ac:dyDescent="0.25">
      <c r="O50" s="40"/>
    </row>
    <row r="51" spans="15:15" x14ac:dyDescent="0.25">
      <c r="O51" s="40"/>
    </row>
  </sheetData>
  <sheetProtection sheet="1" objects="1" scenarios="1" selectLockedCells="1"/>
  <dataConsolidate/>
  <customSheetViews>
    <customSheetView guid="{E4102386-7B46-4017-8BFA-4213987EBA13}" scale="80" showGridLines="0">
      <selection activeCell="L61" sqref="L61"/>
    </customSheetView>
    <customSheetView guid="{A723A1BF-5CE9-4CBB-85C8-692EE185ABAD}" scale="80" showGridLines="0">
      <selection activeCell="L61" sqref="L61"/>
    </customSheetView>
    <customSheetView guid="{53CB703B-71D7-440D-8F08-C017604435F2}" scale="80" showGridLines="0">
      <selection activeCell="L61" sqref="L61"/>
    </customSheetView>
    <customSheetView guid="{4350A24C-9789-4311-B3D6-31E2B14734AD}" scale="89" showPageBreaks="1" showGridLines="0">
      <selection activeCell="N63" sqref="N63"/>
    </customSheetView>
  </customSheetViews>
  <mergeCells count="5499">
    <mergeCell ref="C29:D29"/>
    <mergeCell ref="J28:K28"/>
    <mergeCell ref="J20:K20"/>
    <mergeCell ref="S24:X24"/>
    <mergeCell ref="Y24:AD24"/>
    <mergeCell ref="A1:N1"/>
    <mergeCell ref="Q5:Z5"/>
    <mergeCell ref="C5:D5"/>
    <mergeCell ref="E6:F6"/>
    <mergeCell ref="M2:V2"/>
    <mergeCell ref="I5:M5"/>
    <mergeCell ref="E5:G5"/>
    <mergeCell ref="H6:J6"/>
    <mergeCell ref="B17:G17"/>
    <mergeCell ref="B19:G19"/>
    <mergeCell ref="B24:H24"/>
    <mergeCell ref="A8:D8"/>
    <mergeCell ref="B9:G9"/>
    <mergeCell ref="B10:G10"/>
    <mergeCell ref="B11:G11"/>
    <mergeCell ref="B15:G15"/>
    <mergeCell ref="C3:D3"/>
    <mergeCell ref="E4:I4"/>
    <mergeCell ref="E3:I3"/>
    <mergeCell ref="J18:K18"/>
    <mergeCell ref="J19:K19"/>
    <mergeCell ref="E7:F7"/>
    <mergeCell ref="DW28:EB28"/>
    <mergeCell ref="J29:K29"/>
    <mergeCell ref="J30:K30"/>
    <mergeCell ref="AE24:AJ24"/>
    <mergeCell ref="AK24:AP24"/>
    <mergeCell ref="AQ24:AV24"/>
    <mergeCell ref="AW24:BB24"/>
    <mergeCell ref="BC24:BH24"/>
    <mergeCell ref="BI24:BN24"/>
    <mergeCell ref="BO24:BT24"/>
    <mergeCell ref="BU24:BZ24"/>
    <mergeCell ref="CA24:CF24"/>
    <mergeCell ref="CG24:CL24"/>
    <mergeCell ref="CM24:CR24"/>
    <mergeCell ref="J40:K40"/>
    <mergeCell ref="G30:I30"/>
    <mergeCell ref="J17:K17"/>
    <mergeCell ref="IG28:IL28"/>
    <mergeCell ref="IM28:IR28"/>
    <mergeCell ref="IS28:IX28"/>
    <mergeCell ref="BI28:BN28"/>
    <mergeCell ref="BO28:BT28"/>
    <mergeCell ref="BU28:BZ28"/>
    <mergeCell ref="CA28:CF28"/>
    <mergeCell ref="CG28:CL28"/>
    <mergeCell ref="CM28:CR28"/>
    <mergeCell ref="EC24:EH24"/>
    <mergeCell ref="EI24:EN24"/>
    <mergeCell ref="EO24:ET24"/>
    <mergeCell ref="EU24:EZ24"/>
    <mergeCell ref="FA24:FF24"/>
    <mergeCell ref="FG24:FL24"/>
    <mergeCell ref="CS24:CX24"/>
    <mergeCell ref="CY24:DD24"/>
    <mergeCell ref="DE24:DJ24"/>
    <mergeCell ref="DK24:DP24"/>
    <mergeCell ref="DQ24:DV24"/>
    <mergeCell ref="DW24:EB24"/>
    <mergeCell ref="EC28:EH28"/>
    <mergeCell ref="EI28:EN28"/>
    <mergeCell ref="EO28:ET28"/>
    <mergeCell ref="EU28:EZ28"/>
    <mergeCell ref="FA28:FF28"/>
    <mergeCell ref="FG28:FL28"/>
    <mergeCell ref="CS28:CX28"/>
    <mergeCell ref="CY28:DD28"/>
    <mergeCell ref="DE28:DJ28"/>
    <mergeCell ref="DK28:DP28"/>
    <mergeCell ref="DQ28:DV28"/>
    <mergeCell ref="IY24:JD24"/>
    <mergeCell ref="JE24:JJ24"/>
    <mergeCell ref="JK24:JP24"/>
    <mergeCell ref="GW24:HB24"/>
    <mergeCell ref="HC24:HH24"/>
    <mergeCell ref="HI24:HN24"/>
    <mergeCell ref="HO24:HT24"/>
    <mergeCell ref="HU24:HZ24"/>
    <mergeCell ref="IA24:IF24"/>
    <mergeCell ref="FM24:FR24"/>
    <mergeCell ref="FS24:FX24"/>
    <mergeCell ref="FY24:GD24"/>
    <mergeCell ref="GE24:GJ24"/>
    <mergeCell ref="GK24:GP24"/>
    <mergeCell ref="GQ24:GV24"/>
    <mergeCell ref="MK24:MP24"/>
    <mergeCell ref="MQ24:MV24"/>
    <mergeCell ref="IG24:IL24"/>
    <mergeCell ref="IM24:IR24"/>
    <mergeCell ref="IS24:IX24"/>
    <mergeCell ref="MW24:NB24"/>
    <mergeCell ref="NC24:NH24"/>
    <mergeCell ref="NI24:NN24"/>
    <mergeCell ref="NO24:NT24"/>
    <mergeCell ref="LA24:LF24"/>
    <mergeCell ref="LG24:LL24"/>
    <mergeCell ref="LM24:LR24"/>
    <mergeCell ref="LS24:LX24"/>
    <mergeCell ref="LY24:MD24"/>
    <mergeCell ref="ME24:MJ24"/>
    <mergeCell ref="JQ24:JV24"/>
    <mergeCell ref="JW24:KB24"/>
    <mergeCell ref="KC24:KH24"/>
    <mergeCell ref="KI24:KN24"/>
    <mergeCell ref="KO24:KT24"/>
    <mergeCell ref="KU24:KZ24"/>
    <mergeCell ref="QO24:QT24"/>
    <mergeCell ref="QU24:QZ24"/>
    <mergeCell ref="RA24:RF24"/>
    <mergeCell ref="RG24:RL24"/>
    <mergeCell ref="RM24:RR24"/>
    <mergeCell ref="RS24:RX24"/>
    <mergeCell ref="PE24:PJ24"/>
    <mergeCell ref="PK24:PP24"/>
    <mergeCell ref="PQ24:PV24"/>
    <mergeCell ref="PW24:QB24"/>
    <mergeCell ref="QC24:QH24"/>
    <mergeCell ref="QI24:QN24"/>
    <mergeCell ref="NU24:NZ24"/>
    <mergeCell ref="OA24:OF24"/>
    <mergeCell ref="OG24:OL24"/>
    <mergeCell ref="OM24:OR24"/>
    <mergeCell ref="OS24:OX24"/>
    <mergeCell ref="OY24:PD24"/>
    <mergeCell ref="US24:UX24"/>
    <mergeCell ref="UY24:VD24"/>
    <mergeCell ref="VE24:VJ24"/>
    <mergeCell ref="VK24:VP24"/>
    <mergeCell ref="VQ24:VV24"/>
    <mergeCell ref="VW24:WB24"/>
    <mergeCell ref="TI24:TN24"/>
    <mergeCell ref="TO24:TT24"/>
    <mergeCell ref="TU24:TZ24"/>
    <mergeCell ref="UA24:UF24"/>
    <mergeCell ref="UG24:UL24"/>
    <mergeCell ref="UM24:UR24"/>
    <mergeCell ref="RY24:SD24"/>
    <mergeCell ref="SE24:SJ24"/>
    <mergeCell ref="SK24:SP24"/>
    <mergeCell ref="SQ24:SV24"/>
    <mergeCell ref="SW24:TB24"/>
    <mergeCell ref="TC24:TH24"/>
    <mergeCell ref="YW24:ZB24"/>
    <mergeCell ref="ZC24:ZH24"/>
    <mergeCell ref="ZI24:ZN24"/>
    <mergeCell ref="ZO24:ZT24"/>
    <mergeCell ref="ZU24:ZZ24"/>
    <mergeCell ref="AAA24:AAF24"/>
    <mergeCell ref="XM24:XR24"/>
    <mergeCell ref="XS24:XX24"/>
    <mergeCell ref="XY24:YD24"/>
    <mergeCell ref="YE24:YJ24"/>
    <mergeCell ref="YK24:YP24"/>
    <mergeCell ref="YQ24:YV24"/>
    <mergeCell ref="WC24:WH24"/>
    <mergeCell ref="WI24:WN24"/>
    <mergeCell ref="WO24:WT24"/>
    <mergeCell ref="WU24:WZ24"/>
    <mergeCell ref="XA24:XF24"/>
    <mergeCell ref="XG24:XL24"/>
    <mergeCell ref="ADA24:ADF24"/>
    <mergeCell ref="ADG24:ADL24"/>
    <mergeCell ref="ADM24:ADR24"/>
    <mergeCell ref="ADS24:ADX24"/>
    <mergeCell ref="ADY24:AED24"/>
    <mergeCell ref="AEE24:AEJ24"/>
    <mergeCell ref="ABQ24:ABV24"/>
    <mergeCell ref="ABW24:ACB24"/>
    <mergeCell ref="ACC24:ACH24"/>
    <mergeCell ref="ACI24:ACN24"/>
    <mergeCell ref="ACO24:ACT24"/>
    <mergeCell ref="ACU24:ACZ24"/>
    <mergeCell ref="AAG24:AAL24"/>
    <mergeCell ref="AAM24:AAR24"/>
    <mergeCell ref="AAS24:AAX24"/>
    <mergeCell ref="AAY24:ABD24"/>
    <mergeCell ref="ABE24:ABJ24"/>
    <mergeCell ref="ABK24:ABP24"/>
    <mergeCell ref="AHE24:AHJ24"/>
    <mergeCell ref="AHK24:AHP24"/>
    <mergeCell ref="AHQ24:AHV24"/>
    <mergeCell ref="AHW24:AIB24"/>
    <mergeCell ref="AIC24:AIH24"/>
    <mergeCell ref="AII24:AIN24"/>
    <mergeCell ref="AFU24:AFZ24"/>
    <mergeCell ref="AGA24:AGF24"/>
    <mergeCell ref="AGG24:AGL24"/>
    <mergeCell ref="AGM24:AGR24"/>
    <mergeCell ref="AGS24:AGX24"/>
    <mergeCell ref="AGY24:AHD24"/>
    <mergeCell ref="AEK24:AEP24"/>
    <mergeCell ref="AEQ24:AEV24"/>
    <mergeCell ref="AEW24:AFB24"/>
    <mergeCell ref="AFC24:AFH24"/>
    <mergeCell ref="AFI24:AFN24"/>
    <mergeCell ref="AFO24:AFT24"/>
    <mergeCell ref="ALI24:ALN24"/>
    <mergeCell ref="ALO24:ALT24"/>
    <mergeCell ref="ALU24:ALZ24"/>
    <mergeCell ref="AMA24:AMF24"/>
    <mergeCell ref="AMG24:AML24"/>
    <mergeCell ref="AMM24:AMR24"/>
    <mergeCell ref="AJY24:AKD24"/>
    <mergeCell ref="AKE24:AKJ24"/>
    <mergeCell ref="AKK24:AKP24"/>
    <mergeCell ref="AKQ24:AKV24"/>
    <mergeCell ref="AKW24:ALB24"/>
    <mergeCell ref="ALC24:ALH24"/>
    <mergeCell ref="AIO24:AIT24"/>
    <mergeCell ref="AIU24:AIZ24"/>
    <mergeCell ref="AJA24:AJF24"/>
    <mergeCell ref="AJG24:AJL24"/>
    <mergeCell ref="AJM24:AJR24"/>
    <mergeCell ref="AJS24:AJX24"/>
    <mergeCell ref="APM24:APR24"/>
    <mergeCell ref="APS24:APX24"/>
    <mergeCell ref="APY24:AQD24"/>
    <mergeCell ref="AQE24:AQJ24"/>
    <mergeCell ref="AQK24:AQP24"/>
    <mergeCell ref="AQQ24:AQV24"/>
    <mergeCell ref="AOC24:AOH24"/>
    <mergeCell ref="AOI24:AON24"/>
    <mergeCell ref="AOO24:AOT24"/>
    <mergeCell ref="AOU24:AOZ24"/>
    <mergeCell ref="APA24:APF24"/>
    <mergeCell ref="APG24:APL24"/>
    <mergeCell ref="AMS24:AMX24"/>
    <mergeCell ref="AMY24:AND24"/>
    <mergeCell ref="ANE24:ANJ24"/>
    <mergeCell ref="ANK24:ANP24"/>
    <mergeCell ref="ANQ24:ANV24"/>
    <mergeCell ref="ANW24:AOB24"/>
    <mergeCell ref="ATQ24:ATV24"/>
    <mergeCell ref="ATW24:AUB24"/>
    <mergeCell ref="AUC24:AUH24"/>
    <mergeCell ref="AUI24:AUN24"/>
    <mergeCell ref="AUO24:AUT24"/>
    <mergeCell ref="AUU24:AUZ24"/>
    <mergeCell ref="ASG24:ASL24"/>
    <mergeCell ref="ASM24:ASR24"/>
    <mergeCell ref="ASS24:ASX24"/>
    <mergeCell ref="ASY24:ATD24"/>
    <mergeCell ref="ATE24:ATJ24"/>
    <mergeCell ref="ATK24:ATP24"/>
    <mergeCell ref="AQW24:ARB24"/>
    <mergeCell ref="ARC24:ARH24"/>
    <mergeCell ref="ARI24:ARN24"/>
    <mergeCell ref="ARO24:ART24"/>
    <mergeCell ref="ARU24:ARZ24"/>
    <mergeCell ref="ASA24:ASF24"/>
    <mergeCell ref="AXU24:AXZ24"/>
    <mergeCell ref="AYA24:AYF24"/>
    <mergeCell ref="AYG24:AYL24"/>
    <mergeCell ref="AYM24:AYR24"/>
    <mergeCell ref="AYS24:AYX24"/>
    <mergeCell ref="AYY24:AZD24"/>
    <mergeCell ref="AWK24:AWP24"/>
    <mergeCell ref="AWQ24:AWV24"/>
    <mergeCell ref="AWW24:AXB24"/>
    <mergeCell ref="AXC24:AXH24"/>
    <mergeCell ref="AXI24:AXN24"/>
    <mergeCell ref="AXO24:AXT24"/>
    <mergeCell ref="AVA24:AVF24"/>
    <mergeCell ref="AVG24:AVL24"/>
    <mergeCell ref="AVM24:AVR24"/>
    <mergeCell ref="AVS24:AVX24"/>
    <mergeCell ref="AVY24:AWD24"/>
    <mergeCell ref="AWE24:AWJ24"/>
    <mergeCell ref="BBY24:BCD24"/>
    <mergeCell ref="BCE24:BCJ24"/>
    <mergeCell ref="BCK24:BCP24"/>
    <mergeCell ref="BCQ24:BCV24"/>
    <mergeCell ref="BCW24:BDB24"/>
    <mergeCell ref="BDC24:BDH24"/>
    <mergeCell ref="BAO24:BAT24"/>
    <mergeCell ref="BAU24:BAZ24"/>
    <mergeCell ref="BBA24:BBF24"/>
    <mergeCell ref="BBG24:BBL24"/>
    <mergeCell ref="BBM24:BBR24"/>
    <mergeCell ref="BBS24:BBX24"/>
    <mergeCell ref="AZE24:AZJ24"/>
    <mergeCell ref="AZK24:AZP24"/>
    <mergeCell ref="AZQ24:AZV24"/>
    <mergeCell ref="AZW24:BAB24"/>
    <mergeCell ref="BAC24:BAH24"/>
    <mergeCell ref="BAI24:BAN24"/>
    <mergeCell ref="BGC24:BGH24"/>
    <mergeCell ref="BGI24:BGN24"/>
    <mergeCell ref="BGO24:BGT24"/>
    <mergeCell ref="BGU24:BGZ24"/>
    <mergeCell ref="BHA24:BHF24"/>
    <mergeCell ref="BHG24:BHL24"/>
    <mergeCell ref="BES24:BEX24"/>
    <mergeCell ref="BEY24:BFD24"/>
    <mergeCell ref="BFE24:BFJ24"/>
    <mergeCell ref="BFK24:BFP24"/>
    <mergeCell ref="BFQ24:BFV24"/>
    <mergeCell ref="BFW24:BGB24"/>
    <mergeCell ref="BDI24:BDN24"/>
    <mergeCell ref="BDO24:BDT24"/>
    <mergeCell ref="BDU24:BDZ24"/>
    <mergeCell ref="BEA24:BEF24"/>
    <mergeCell ref="BEG24:BEL24"/>
    <mergeCell ref="BEM24:BER24"/>
    <mergeCell ref="BKG24:BKL24"/>
    <mergeCell ref="BKM24:BKR24"/>
    <mergeCell ref="BKS24:BKX24"/>
    <mergeCell ref="BKY24:BLD24"/>
    <mergeCell ref="BLE24:BLJ24"/>
    <mergeCell ref="BLK24:BLP24"/>
    <mergeCell ref="BIW24:BJB24"/>
    <mergeCell ref="BJC24:BJH24"/>
    <mergeCell ref="BJI24:BJN24"/>
    <mergeCell ref="BJO24:BJT24"/>
    <mergeCell ref="BJU24:BJZ24"/>
    <mergeCell ref="BKA24:BKF24"/>
    <mergeCell ref="BHM24:BHR24"/>
    <mergeCell ref="BHS24:BHX24"/>
    <mergeCell ref="BHY24:BID24"/>
    <mergeCell ref="BIE24:BIJ24"/>
    <mergeCell ref="BIK24:BIP24"/>
    <mergeCell ref="BIQ24:BIV24"/>
    <mergeCell ref="BOK24:BOP24"/>
    <mergeCell ref="BOQ24:BOV24"/>
    <mergeCell ref="BOW24:BPB24"/>
    <mergeCell ref="BPC24:BPH24"/>
    <mergeCell ref="BPI24:BPN24"/>
    <mergeCell ref="BPO24:BPT24"/>
    <mergeCell ref="BNA24:BNF24"/>
    <mergeCell ref="BNG24:BNL24"/>
    <mergeCell ref="BNM24:BNR24"/>
    <mergeCell ref="BNS24:BNX24"/>
    <mergeCell ref="BNY24:BOD24"/>
    <mergeCell ref="BOE24:BOJ24"/>
    <mergeCell ref="BLQ24:BLV24"/>
    <mergeCell ref="BLW24:BMB24"/>
    <mergeCell ref="BMC24:BMH24"/>
    <mergeCell ref="BMI24:BMN24"/>
    <mergeCell ref="BMO24:BMT24"/>
    <mergeCell ref="BMU24:BMZ24"/>
    <mergeCell ref="BSO24:BST24"/>
    <mergeCell ref="BSU24:BSZ24"/>
    <mergeCell ref="BTA24:BTF24"/>
    <mergeCell ref="BTG24:BTL24"/>
    <mergeCell ref="BTM24:BTR24"/>
    <mergeCell ref="BTS24:BTX24"/>
    <mergeCell ref="BRE24:BRJ24"/>
    <mergeCell ref="BRK24:BRP24"/>
    <mergeCell ref="BRQ24:BRV24"/>
    <mergeCell ref="BRW24:BSB24"/>
    <mergeCell ref="BSC24:BSH24"/>
    <mergeCell ref="BSI24:BSN24"/>
    <mergeCell ref="BPU24:BPZ24"/>
    <mergeCell ref="BQA24:BQF24"/>
    <mergeCell ref="BQG24:BQL24"/>
    <mergeCell ref="BQM24:BQR24"/>
    <mergeCell ref="BQS24:BQX24"/>
    <mergeCell ref="BQY24:BRD24"/>
    <mergeCell ref="BWS24:BWX24"/>
    <mergeCell ref="BWY24:BXD24"/>
    <mergeCell ref="BXE24:BXJ24"/>
    <mergeCell ref="BXK24:BXP24"/>
    <mergeCell ref="BXQ24:BXV24"/>
    <mergeCell ref="BXW24:BYB24"/>
    <mergeCell ref="BVI24:BVN24"/>
    <mergeCell ref="BVO24:BVT24"/>
    <mergeCell ref="BVU24:BVZ24"/>
    <mergeCell ref="BWA24:BWF24"/>
    <mergeCell ref="BWG24:BWL24"/>
    <mergeCell ref="BWM24:BWR24"/>
    <mergeCell ref="BTY24:BUD24"/>
    <mergeCell ref="BUE24:BUJ24"/>
    <mergeCell ref="BUK24:BUP24"/>
    <mergeCell ref="BUQ24:BUV24"/>
    <mergeCell ref="BUW24:BVB24"/>
    <mergeCell ref="BVC24:BVH24"/>
    <mergeCell ref="CAW24:CBB24"/>
    <mergeCell ref="CBC24:CBH24"/>
    <mergeCell ref="CBI24:CBN24"/>
    <mergeCell ref="CBO24:CBT24"/>
    <mergeCell ref="CBU24:CBZ24"/>
    <mergeCell ref="CCA24:CCF24"/>
    <mergeCell ref="BZM24:BZR24"/>
    <mergeCell ref="BZS24:BZX24"/>
    <mergeCell ref="BZY24:CAD24"/>
    <mergeCell ref="CAE24:CAJ24"/>
    <mergeCell ref="CAK24:CAP24"/>
    <mergeCell ref="CAQ24:CAV24"/>
    <mergeCell ref="BYC24:BYH24"/>
    <mergeCell ref="BYI24:BYN24"/>
    <mergeCell ref="BYO24:BYT24"/>
    <mergeCell ref="BYU24:BYZ24"/>
    <mergeCell ref="BZA24:BZF24"/>
    <mergeCell ref="BZG24:BZL24"/>
    <mergeCell ref="CFA24:CFF24"/>
    <mergeCell ref="CFG24:CFL24"/>
    <mergeCell ref="CFM24:CFR24"/>
    <mergeCell ref="CFS24:CFX24"/>
    <mergeCell ref="CFY24:CGD24"/>
    <mergeCell ref="CGE24:CGJ24"/>
    <mergeCell ref="CDQ24:CDV24"/>
    <mergeCell ref="CDW24:CEB24"/>
    <mergeCell ref="CEC24:CEH24"/>
    <mergeCell ref="CEI24:CEN24"/>
    <mergeCell ref="CEO24:CET24"/>
    <mergeCell ref="CEU24:CEZ24"/>
    <mergeCell ref="CCG24:CCL24"/>
    <mergeCell ref="CCM24:CCR24"/>
    <mergeCell ref="CCS24:CCX24"/>
    <mergeCell ref="CCY24:CDD24"/>
    <mergeCell ref="CDE24:CDJ24"/>
    <mergeCell ref="CDK24:CDP24"/>
    <mergeCell ref="CJE24:CJJ24"/>
    <mergeCell ref="CJK24:CJP24"/>
    <mergeCell ref="CJQ24:CJV24"/>
    <mergeCell ref="CJW24:CKB24"/>
    <mergeCell ref="CKC24:CKH24"/>
    <mergeCell ref="CKI24:CKN24"/>
    <mergeCell ref="CHU24:CHZ24"/>
    <mergeCell ref="CIA24:CIF24"/>
    <mergeCell ref="CIG24:CIL24"/>
    <mergeCell ref="CIM24:CIR24"/>
    <mergeCell ref="CIS24:CIX24"/>
    <mergeCell ref="CIY24:CJD24"/>
    <mergeCell ref="CGK24:CGP24"/>
    <mergeCell ref="CGQ24:CGV24"/>
    <mergeCell ref="CGW24:CHB24"/>
    <mergeCell ref="CHC24:CHH24"/>
    <mergeCell ref="CHI24:CHN24"/>
    <mergeCell ref="CHO24:CHT24"/>
    <mergeCell ref="CNI24:CNN24"/>
    <mergeCell ref="CNO24:CNT24"/>
    <mergeCell ref="CNU24:CNZ24"/>
    <mergeCell ref="COA24:COF24"/>
    <mergeCell ref="COG24:COL24"/>
    <mergeCell ref="COM24:COR24"/>
    <mergeCell ref="CLY24:CMD24"/>
    <mergeCell ref="CME24:CMJ24"/>
    <mergeCell ref="CMK24:CMP24"/>
    <mergeCell ref="CMQ24:CMV24"/>
    <mergeCell ref="CMW24:CNB24"/>
    <mergeCell ref="CNC24:CNH24"/>
    <mergeCell ref="CKO24:CKT24"/>
    <mergeCell ref="CKU24:CKZ24"/>
    <mergeCell ref="CLA24:CLF24"/>
    <mergeCell ref="CLG24:CLL24"/>
    <mergeCell ref="CLM24:CLR24"/>
    <mergeCell ref="CLS24:CLX24"/>
    <mergeCell ref="CRM24:CRR24"/>
    <mergeCell ref="CRS24:CRX24"/>
    <mergeCell ref="CRY24:CSD24"/>
    <mergeCell ref="CSE24:CSJ24"/>
    <mergeCell ref="CSK24:CSP24"/>
    <mergeCell ref="CSQ24:CSV24"/>
    <mergeCell ref="CQC24:CQH24"/>
    <mergeCell ref="CQI24:CQN24"/>
    <mergeCell ref="CQO24:CQT24"/>
    <mergeCell ref="CQU24:CQZ24"/>
    <mergeCell ref="CRA24:CRF24"/>
    <mergeCell ref="CRG24:CRL24"/>
    <mergeCell ref="COS24:COX24"/>
    <mergeCell ref="COY24:CPD24"/>
    <mergeCell ref="CPE24:CPJ24"/>
    <mergeCell ref="CPK24:CPP24"/>
    <mergeCell ref="CPQ24:CPV24"/>
    <mergeCell ref="CPW24:CQB24"/>
    <mergeCell ref="CVQ24:CVV24"/>
    <mergeCell ref="CVW24:CWB24"/>
    <mergeCell ref="CWC24:CWH24"/>
    <mergeCell ref="CWI24:CWN24"/>
    <mergeCell ref="CWO24:CWT24"/>
    <mergeCell ref="CWU24:CWZ24"/>
    <mergeCell ref="CUG24:CUL24"/>
    <mergeCell ref="CUM24:CUR24"/>
    <mergeCell ref="CUS24:CUX24"/>
    <mergeCell ref="CUY24:CVD24"/>
    <mergeCell ref="CVE24:CVJ24"/>
    <mergeCell ref="CVK24:CVP24"/>
    <mergeCell ref="CSW24:CTB24"/>
    <mergeCell ref="CTC24:CTH24"/>
    <mergeCell ref="CTI24:CTN24"/>
    <mergeCell ref="CTO24:CTT24"/>
    <mergeCell ref="CTU24:CTZ24"/>
    <mergeCell ref="CUA24:CUF24"/>
    <mergeCell ref="CZU24:CZZ24"/>
    <mergeCell ref="DAA24:DAF24"/>
    <mergeCell ref="DAG24:DAL24"/>
    <mergeCell ref="DAM24:DAR24"/>
    <mergeCell ref="DAS24:DAX24"/>
    <mergeCell ref="DAY24:DBD24"/>
    <mergeCell ref="CYK24:CYP24"/>
    <mergeCell ref="CYQ24:CYV24"/>
    <mergeCell ref="CYW24:CZB24"/>
    <mergeCell ref="CZC24:CZH24"/>
    <mergeCell ref="CZI24:CZN24"/>
    <mergeCell ref="CZO24:CZT24"/>
    <mergeCell ref="CXA24:CXF24"/>
    <mergeCell ref="CXG24:CXL24"/>
    <mergeCell ref="CXM24:CXR24"/>
    <mergeCell ref="CXS24:CXX24"/>
    <mergeCell ref="CXY24:CYD24"/>
    <mergeCell ref="CYE24:CYJ24"/>
    <mergeCell ref="DDY24:DED24"/>
    <mergeCell ref="DEE24:DEJ24"/>
    <mergeCell ref="DEK24:DEP24"/>
    <mergeCell ref="DEQ24:DEV24"/>
    <mergeCell ref="DEW24:DFB24"/>
    <mergeCell ref="DFC24:DFH24"/>
    <mergeCell ref="DCO24:DCT24"/>
    <mergeCell ref="DCU24:DCZ24"/>
    <mergeCell ref="DDA24:DDF24"/>
    <mergeCell ref="DDG24:DDL24"/>
    <mergeCell ref="DDM24:DDR24"/>
    <mergeCell ref="DDS24:DDX24"/>
    <mergeCell ref="DBE24:DBJ24"/>
    <mergeCell ref="DBK24:DBP24"/>
    <mergeCell ref="DBQ24:DBV24"/>
    <mergeCell ref="DBW24:DCB24"/>
    <mergeCell ref="DCC24:DCH24"/>
    <mergeCell ref="DCI24:DCN24"/>
    <mergeCell ref="DIC24:DIH24"/>
    <mergeCell ref="DII24:DIN24"/>
    <mergeCell ref="DIO24:DIT24"/>
    <mergeCell ref="DIU24:DIZ24"/>
    <mergeCell ref="DJA24:DJF24"/>
    <mergeCell ref="DJG24:DJL24"/>
    <mergeCell ref="DGS24:DGX24"/>
    <mergeCell ref="DGY24:DHD24"/>
    <mergeCell ref="DHE24:DHJ24"/>
    <mergeCell ref="DHK24:DHP24"/>
    <mergeCell ref="DHQ24:DHV24"/>
    <mergeCell ref="DHW24:DIB24"/>
    <mergeCell ref="DFI24:DFN24"/>
    <mergeCell ref="DFO24:DFT24"/>
    <mergeCell ref="DFU24:DFZ24"/>
    <mergeCell ref="DGA24:DGF24"/>
    <mergeCell ref="DGG24:DGL24"/>
    <mergeCell ref="DGM24:DGR24"/>
    <mergeCell ref="DMG24:DML24"/>
    <mergeCell ref="DMM24:DMR24"/>
    <mergeCell ref="DMS24:DMX24"/>
    <mergeCell ref="DMY24:DND24"/>
    <mergeCell ref="DNE24:DNJ24"/>
    <mergeCell ref="DNK24:DNP24"/>
    <mergeCell ref="DKW24:DLB24"/>
    <mergeCell ref="DLC24:DLH24"/>
    <mergeCell ref="DLI24:DLN24"/>
    <mergeCell ref="DLO24:DLT24"/>
    <mergeCell ref="DLU24:DLZ24"/>
    <mergeCell ref="DMA24:DMF24"/>
    <mergeCell ref="DJM24:DJR24"/>
    <mergeCell ref="DJS24:DJX24"/>
    <mergeCell ref="DJY24:DKD24"/>
    <mergeCell ref="DKE24:DKJ24"/>
    <mergeCell ref="DKK24:DKP24"/>
    <mergeCell ref="DKQ24:DKV24"/>
    <mergeCell ref="DQK24:DQP24"/>
    <mergeCell ref="DQQ24:DQV24"/>
    <mergeCell ref="DQW24:DRB24"/>
    <mergeCell ref="DRC24:DRH24"/>
    <mergeCell ref="DRI24:DRN24"/>
    <mergeCell ref="DRO24:DRT24"/>
    <mergeCell ref="DPA24:DPF24"/>
    <mergeCell ref="DPG24:DPL24"/>
    <mergeCell ref="DPM24:DPR24"/>
    <mergeCell ref="DPS24:DPX24"/>
    <mergeCell ref="DPY24:DQD24"/>
    <mergeCell ref="DQE24:DQJ24"/>
    <mergeCell ref="DNQ24:DNV24"/>
    <mergeCell ref="DNW24:DOB24"/>
    <mergeCell ref="DOC24:DOH24"/>
    <mergeCell ref="DOI24:DON24"/>
    <mergeCell ref="DOO24:DOT24"/>
    <mergeCell ref="DOU24:DOZ24"/>
    <mergeCell ref="DUO24:DUT24"/>
    <mergeCell ref="DUU24:DUZ24"/>
    <mergeCell ref="DVA24:DVF24"/>
    <mergeCell ref="DVG24:DVL24"/>
    <mergeCell ref="DVM24:DVR24"/>
    <mergeCell ref="DVS24:DVX24"/>
    <mergeCell ref="DTE24:DTJ24"/>
    <mergeCell ref="DTK24:DTP24"/>
    <mergeCell ref="DTQ24:DTV24"/>
    <mergeCell ref="DTW24:DUB24"/>
    <mergeCell ref="DUC24:DUH24"/>
    <mergeCell ref="DUI24:DUN24"/>
    <mergeCell ref="DRU24:DRZ24"/>
    <mergeCell ref="DSA24:DSF24"/>
    <mergeCell ref="DSG24:DSL24"/>
    <mergeCell ref="DSM24:DSR24"/>
    <mergeCell ref="DSS24:DSX24"/>
    <mergeCell ref="DSY24:DTD24"/>
    <mergeCell ref="DYS24:DYX24"/>
    <mergeCell ref="DYY24:DZD24"/>
    <mergeCell ref="DZE24:DZJ24"/>
    <mergeCell ref="DZK24:DZP24"/>
    <mergeCell ref="DZQ24:DZV24"/>
    <mergeCell ref="DZW24:EAB24"/>
    <mergeCell ref="DXI24:DXN24"/>
    <mergeCell ref="DXO24:DXT24"/>
    <mergeCell ref="DXU24:DXZ24"/>
    <mergeCell ref="DYA24:DYF24"/>
    <mergeCell ref="DYG24:DYL24"/>
    <mergeCell ref="DYM24:DYR24"/>
    <mergeCell ref="DVY24:DWD24"/>
    <mergeCell ref="DWE24:DWJ24"/>
    <mergeCell ref="DWK24:DWP24"/>
    <mergeCell ref="DWQ24:DWV24"/>
    <mergeCell ref="DWW24:DXB24"/>
    <mergeCell ref="DXC24:DXH24"/>
    <mergeCell ref="ECW24:EDB24"/>
    <mergeCell ref="EDC24:EDH24"/>
    <mergeCell ref="EDI24:EDN24"/>
    <mergeCell ref="EDO24:EDT24"/>
    <mergeCell ref="EDU24:EDZ24"/>
    <mergeCell ref="EEA24:EEF24"/>
    <mergeCell ref="EBM24:EBR24"/>
    <mergeCell ref="EBS24:EBX24"/>
    <mergeCell ref="EBY24:ECD24"/>
    <mergeCell ref="ECE24:ECJ24"/>
    <mergeCell ref="ECK24:ECP24"/>
    <mergeCell ref="ECQ24:ECV24"/>
    <mergeCell ref="EAC24:EAH24"/>
    <mergeCell ref="EAI24:EAN24"/>
    <mergeCell ref="EAO24:EAT24"/>
    <mergeCell ref="EAU24:EAZ24"/>
    <mergeCell ref="EBA24:EBF24"/>
    <mergeCell ref="EBG24:EBL24"/>
    <mergeCell ref="EHA24:EHF24"/>
    <mergeCell ref="EHG24:EHL24"/>
    <mergeCell ref="EHM24:EHR24"/>
    <mergeCell ref="EHS24:EHX24"/>
    <mergeCell ref="EHY24:EID24"/>
    <mergeCell ref="EIE24:EIJ24"/>
    <mergeCell ref="EFQ24:EFV24"/>
    <mergeCell ref="EFW24:EGB24"/>
    <mergeCell ref="EGC24:EGH24"/>
    <mergeCell ref="EGI24:EGN24"/>
    <mergeCell ref="EGO24:EGT24"/>
    <mergeCell ref="EGU24:EGZ24"/>
    <mergeCell ref="EEG24:EEL24"/>
    <mergeCell ref="EEM24:EER24"/>
    <mergeCell ref="EES24:EEX24"/>
    <mergeCell ref="EEY24:EFD24"/>
    <mergeCell ref="EFE24:EFJ24"/>
    <mergeCell ref="EFK24:EFP24"/>
    <mergeCell ref="ELE24:ELJ24"/>
    <mergeCell ref="ELK24:ELP24"/>
    <mergeCell ref="ELQ24:ELV24"/>
    <mergeCell ref="ELW24:EMB24"/>
    <mergeCell ref="EMC24:EMH24"/>
    <mergeCell ref="EMI24:EMN24"/>
    <mergeCell ref="EJU24:EJZ24"/>
    <mergeCell ref="EKA24:EKF24"/>
    <mergeCell ref="EKG24:EKL24"/>
    <mergeCell ref="EKM24:EKR24"/>
    <mergeCell ref="EKS24:EKX24"/>
    <mergeCell ref="EKY24:ELD24"/>
    <mergeCell ref="EIK24:EIP24"/>
    <mergeCell ref="EIQ24:EIV24"/>
    <mergeCell ref="EIW24:EJB24"/>
    <mergeCell ref="EJC24:EJH24"/>
    <mergeCell ref="EJI24:EJN24"/>
    <mergeCell ref="EJO24:EJT24"/>
    <mergeCell ref="EPI24:EPN24"/>
    <mergeCell ref="EPO24:EPT24"/>
    <mergeCell ref="EPU24:EPZ24"/>
    <mergeCell ref="EQA24:EQF24"/>
    <mergeCell ref="EQG24:EQL24"/>
    <mergeCell ref="EQM24:EQR24"/>
    <mergeCell ref="ENY24:EOD24"/>
    <mergeCell ref="EOE24:EOJ24"/>
    <mergeCell ref="EOK24:EOP24"/>
    <mergeCell ref="EOQ24:EOV24"/>
    <mergeCell ref="EOW24:EPB24"/>
    <mergeCell ref="EPC24:EPH24"/>
    <mergeCell ref="EMO24:EMT24"/>
    <mergeCell ref="EMU24:EMZ24"/>
    <mergeCell ref="ENA24:ENF24"/>
    <mergeCell ref="ENG24:ENL24"/>
    <mergeCell ref="ENM24:ENR24"/>
    <mergeCell ref="ENS24:ENX24"/>
    <mergeCell ref="ETM24:ETR24"/>
    <mergeCell ref="ETS24:ETX24"/>
    <mergeCell ref="ETY24:EUD24"/>
    <mergeCell ref="EUE24:EUJ24"/>
    <mergeCell ref="EUK24:EUP24"/>
    <mergeCell ref="EUQ24:EUV24"/>
    <mergeCell ref="ESC24:ESH24"/>
    <mergeCell ref="ESI24:ESN24"/>
    <mergeCell ref="ESO24:EST24"/>
    <mergeCell ref="ESU24:ESZ24"/>
    <mergeCell ref="ETA24:ETF24"/>
    <mergeCell ref="ETG24:ETL24"/>
    <mergeCell ref="EQS24:EQX24"/>
    <mergeCell ref="EQY24:ERD24"/>
    <mergeCell ref="ERE24:ERJ24"/>
    <mergeCell ref="ERK24:ERP24"/>
    <mergeCell ref="ERQ24:ERV24"/>
    <mergeCell ref="ERW24:ESB24"/>
    <mergeCell ref="EXQ24:EXV24"/>
    <mergeCell ref="EXW24:EYB24"/>
    <mergeCell ref="EYC24:EYH24"/>
    <mergeCell ref="EYI24:EYN24"/>
    <mergeCell ref="EYO24:EYT24"/>
    <mergeCell ref="EYU24:EYZ24"/>
    <mergeCell ref="EWG24:EWL24"/>
    <mergeCell ref="EWM24:EWR24"/>
    <mergeCell ref="EWS24:EWX24"/>
    <mergeCell ref="EWY24:EXD24"/>
    <mergeCell ref="EXE24:EXJ24"/>
    <mergeCell ref="EXK24:EXP24"/>
    <mergeCell ref="EUW24:EVB24"/>
    <mergeCell ref="EVC24:EVH24"/>
    <mergeCell ref="EVI24:EVN24"/>
    <mergeCell ref="EVO24:EVT24"/>
    <mergeCell ref="EVU24:EVZ24"/>
    <mergeCell ref="EWA24:EWF24"/>
    <mergeCell ref="FBU24:FBZ24"/>
    <mergeCell ref="FCA24:FCF24"/>
    <mergeCell ref="FCG24:FCL24"/>
    <mergeCell ref="FCM24:FCR24"/>
    <mergeCell ref="FCS24:FCX24"/>
    <mergeCell ref="FCY24:FDD24"/>
    <mergeCell ref="FAK24:FAP24"/>
    <mergeCell ref="FAQ24:FAV24"/>
    <mergeCell ref="FAW24:FBB24"/>
    <mergeCell ref="FBC24:FBH24"/>
    <mergeCell ref="FBI24:FBN24"/>
    <mergeCell ref="FBO24:FBT24"/>
    <mergeCell ref="EZA24:EZF24"/>
    <mergeCell ref="EZG24:EZL24"/>
    <mergeCell ref="EZM24:EZR24"/>
    <mergeCell ref="EZS24:EZX24"/>
    <mergeCell ref="EZY24:FAD24"/>
    <mergeCell ref="FAE24:FAJ24"/>
    <mergeCell ref="FFY24:FGD24"/>
    <mergeCell ref="FGE24:FGJ24"/>
    <mergeCell ref="FGK24:FGP24"/>
    <mergeCell ref="FGQ24:FGV24"/>
    <mergeCell ref="FGW24:FHB24"/>
    <mergeCell ref="FHC24:FHH24"/>
    <mergeCell ref="FEO24:FET24"/>
    <mergeCell ref="FEU24:FEZ24"/>
    <mergeCell ref="FFA24:FFF24"/>
    <mergeCell ref="FFG24:FFL24"/>
    <mergeCell ref="FFM24:FFR24"/>
    <mergeCell ref="FFS24:FFX24"/>
    <mergeCell ref="FDE24:FDJ24"/>
    <mergeCell ref="FDK24:FDP24"/>
    <mergeCell ref="FDQ24:FDV24"/>
    <mergeCell ref="FDW24:FEB24"/>
    <mergeCell ref="FEC24:FEH24"/>
    <mergeCell ref="FEI24:FEN24"/>
    <mergeCell ref="FKC24:FKH24"/>
    <mergeCell ref="FKI24:FKN24"/>
    <mergeCell ref="FKO24:FKT24"/>
    <mergeCell ref="FKU24:FKZ24"/>
    <mergeCell ref="FLA24:FLF24"/>
    <mergeCell ref="FLG24:FLL24"/>
    <mergeCell ref="FIS24:FIX24"/>
    <mergeCell ref="FIY24:FJD24"/>
    <mergeCell ref="FJE24:FJJ24"/>
    <mergeCell ref="FJK24:FJP24"/>
    <mergeCell ref="FJQ24:FJV24"/>
    <mergeCell ref="FJW24:FKB24"/>
    <mergeCell ref="FHI24:FHN24"/>
    <mergeCell ref="FHO24:FHT24"/>
    <mergeCell ref="FHU24:FHZ24"/>
    <mergeCell ref="FIA24:FIF24"/>
    <mergeCell ref="FIG24:FIL24"/>
    <mergeCell ref="FIM24:FIR24"/>
    <mergeCell ref="FOG24:FOL24"/>
    <mergeCell ref="FOM24:FOR24"/>
    <mergeCell ref="FOS24:FOX24"/>
    <mergeCell ref="FOY24:FPD24"/>
    <mergeCell ref="FPE24:FPJ24"/>
    <mergeCell ref="FPK24:FPP24"/>
    <mergeCell ref="FMW24:FNB24"/>
    <mergeCell ref="FNC24:FNH24"/>
    <mergeCell ref="FNI24:FNN24"/>
    <mergeCell ref="FNO24:FNT24"/>
    <mergeCell ref="FNU24:FNZ24"/>
    <mergeCell ref="FOA24:FOF24"/>
    <mergeCell ref="FLM24:FLR24"/>
    <mergeCell ref="FLS24:FLX24"/>
    <mergeCell ref="FLY24:FMD24"/>
    <mergeCell ref="FME24:FMJ24"/>
    <mergeCell ref="FMK24:FMP24"/>
    <mergeCell ref="FMQ24:FMV24"/>
    <mergeCell ref="FSK24:FSP24"/>
    <mergeCell ref="FSQ24:FSV24"/>
    <mergeCell ref="FSW24:FTB24"/>
    <mergeCell ref="FTC24:FTH24"/>
    <mergeCell ref="FTI24:FTN24"/>
    <mergeCell ref="FTO24:FTT24"/>
    <mergeCell ref="FRA24:FRF24"/>
    <mergeCell ref="FRG24:FRL24"/>
    <mergeCell ref="FRM24:FRR24"/>
    <mergeCell ref="FRS24:FRX24"/>
    <mergeCell ref="FRY24:FSD24"/>
    <mergeCell ref="FSE24:FSJ24"/>
    <mergeCell ref="FPQ24:FPV24"/>
    <mergeCell ref="FPW24:FQB24"/>
    <mergeCell ref="FQC24:FQH24"/>
    <mergeCell ref="FQI24:FQN24"/>
    <mergeCell ref="FQO24:FQT24"/>
    <mergeCell ref="FQU24:FQZ24"/>
    <mergeCell ref="FWO24:FWT24"/>
    <mergeCell ref="FWU24:FWZ24"/>
    <mergeCell ref="FXA24:FXF24"/>
    <mergeCell ref="FXG24:FXL24"/>
    <mergeCell ref="FXM24:FXR24"/>
    <mergeCell ref="FXS24:FXX24"/>
    <mergeCell ref="FVE24:FVJ24"/>
    <mergeCell ref="FVK24:FVP24"/>
    <mergeCell ref="FVQ24:FVV24"/>
    <mergeCell ref="FVW24:FWB24"/>
    <mergeCell ref="FWC24:FWH24"/>
    <mergeCell ref="FWI24:FWN24"/>
    <mergeCell ref="FTU24:FTZ24"/>
    <mergeCell ref="FUA24:FUF24"/>
    <mergeCell ref="FUG24:FUL24"/>
    <mergeCell ref="FUM24:FUR24"/>
    <mergeCell ref="FUS24:FUX24"/>
    <mergeCell ref="FUY24:FVD24"/>
    <mergeCell ref="GAS24:GAX24"/>
    <mergeCell ref="GAY24:GBD24"/>
    <mergeCell ref="GBE24:GBJ24"/>
    <mergeCell ref="GBK24:GBP24"/>
    <mergeCell ref="GBQ24:GBV24"/>
    <mergeCell ref="GBW24:GCB24"/>
    <mergeCell ref="FZI24:FZN24"/>
    <mergeCell ref="FZO24:FZT24"/>
    <mergeCell ref="FZU24:FZZ24"/>
    <mergeCell ref="GAA24:GAF24"/>
    <mergeCell ref="GAG24:GAL24"/>
    <mergeCell ref="GAM24:GAR24"/>
    <mergeCell ref="FXY24:FYD24"/>
    <mergeCell ref="FYE24:FYJ24"/>
    <mergeCell ref="FYK24:FYP24"/>
    <mergeCell ref="FYQ24:FYV24"/>
    <mergeCell ref="FYW24:FZB24"/>
    <mergeCell ref="FZC24:FZH24"/>
    <mergeCell ref="GEW24:GFB24"/>
    <mergeCell ref="GFC24:GFH24"/>
    <mergeCell ref="GFI24:GFN24"/>
    <mergeCell ref="GFO24:GFT24"/>
    <mergeCell ref="GFU24:GFZ24"/>
    <mergeCell ref="GGA24:GGF24"/>
    <mergeCell ref="GDM24:GDR24"/>
    <mergeCell ref="GDS24:GDX24"/>
    <mergeCell ref="GDY24:GED24"/>
    <mergeCell ref="GEE24:GEJ24"/>
    <mergeCell ref="GEK24:GEP24"/>
    <mergeCell ref="GEQ24:GEV24"/>
    <mergeCell ref="GCC24:GCH24"/>
    <mergeCell ref="GCI24:GCN24"/>
    <mergeCell ref="GCO24:GCT24"/>
    <mergeCell ref="GCU24:GCZ24"/>
    <mergeCell ref="GDA24:GDF24"/>
    <mergeCell ref="GDG24:GDL24"/>
    <mergeCell ref="GJA24:GJF24"/>
    <mergeCell ref="GJG24:GJL24"/>
    <mergeCell ref="GJM24:GJR24"/>
    <mergeCell ref="GJS24:GJX24"/>
    <mergeCell ref="GJY24:GKD24"/>
    <mergeCell ref="GKE24:GKJ24"/>
    <mergeCell ref="GHQ24:GHV24"/>
    <mergeCell ref="GHW24:GIB24"/>
    <mergeCell ref="GIC24:GIH24"/>
    <mergeCell ref="GII24:GIN24"/>
    <mergeCell ref="GIO24:GIT24"/>
    <mergeCell ref="GIU24:GIZ24"/>
    <mergeCell ref="GGG24:GGL24"/>
    <mergeCell ref="GGM24:GGR24"/>
    <mergeCell ref="GGS24:GGX24"/>
    <mergeCell ref="GGY24:GHD24"/>
    <mergeCell ref="GHE24:GHJ24"/>
    <mergeCell ref="GHK24:GHP24"/>
    <mergeCell ref="GNE24:GNJ24"/>
    <mergeCell ref="GNK24:GNP24"/>
    <mergeCell ref="GNQ24:GNV24"/>
    <mergeCell ref="GNW24:GOB24"/>
    <mergeCell ref="GOC24:GOH24"/>
    <mergeCell ref="GOI24:GON24"/>
    <mergeCell ref="GLU24:GLZ24"/>
    <mergeCell ref="GMA24:GMF24"/>
    <mergeCell ref="GMG24:GML24"/>
    <mergeCell ref="GMM24:GMR24"/>
    <mergeCell ref="GMS24:GMX24"/>
    <mergeCell ref="GMY24:GND24"/>
    <mergeCell ref="GKK24:GKP24"/>
    <mergeCell ref="GKQ24:GKV24"/>
    <mergeCell ref="GKW24:GLB24"/>
    <mergeCell ref="GLC24:GLH24"/>
    <mergeCell ref="GLI24:GLN24"/>
    <mergeCell ref="GLO24:GLT24"/>
    <mergeCell ref="GRI24:GRN24"/>
    <mergeCell ref="GRO24:GRT24"/>
    <mergeCell ref="GRU24:GRZ24"/>
    <mergeCell ref="GSA24:GSF24"/>
    <mergeCell ref="GSG24:GSL24"/>
    <mergeCell ref="GSM24:GSR24"/>
    <mergeCell ref="GPY24:GQD24"/>
    <mergeCell ref="GQE24:GQJ24"/>
    <mergeCell ref="GQK24:GQP24"/>
    <mergeCell ref="GQQ24:GQV24"/>
    <mergeCell ref="GQW24:GRB24"/>
    <mergeCell ref="GRC24:GRH24"/>
    <mergeCell ref="GOO24:GOT24"/>
    <mergeCell ref="GOU24:GOZ24"/>
    <mergeCell ref="GPA24:GPF24"/>
    <mergeCell ref="GPG24:GPL24"/>
    <mergeCell ref="GPM24:GPR24"/>
    <mergeCell ref="GPS24:GPX24"/>
    <mergeCell ref="GVM24:GVR24"/>
    <mergeCell ref="GVS24:GVX24"/>
    <mergeCell ref="GVY24:GWD24"/>
    <mergeCell ref="GWE24:GWJ24"/>
    <mergeCell ref="GWK24:GWP24"/>
    <mergeCell ref="GWQ24:GWV24"/>
    <mergeCell ref="GUC24:GUH24"/>
    <mergeCell ref="GUI24:GUN24"/>
    <mergeCell ref="GUO24:GUT24"/>
    <mergeCell ref="GUU24:GUZ24"/>
    <mergeCell ref="GVA24:GVF24"/>
    <mergeCell ref="GVG24:GVL24"/>
    <mergeCell ref="GSS24:GSX24"/>
    <mergeCell ref="GSY24:GTD24"/>
    <mergeCell ref="GTE24:GTJ24"/>
    <mergeCell ref="GTK24:GTP24"/>
    <mergeCell ref="GTQ24:GTV24"/>
    <mergeCell ref="GTW24:GUB24"/>
    <mergeCell ref="GZQ24:GZV24"/>
    <mergeCell ref="GZW24:HAB24"/>
    <mergeCell ref="HAC24:HAH24"/>
    <mergeCell ref="HAI24:HAN24"/>
    <mergeCell ref="HAO24:HAT24"/>
    <mergeCell ref="HAU24:HAZ24"/>
    <mergeCell ref="GYG24:GYL24"/>
    <mergeCell ref="GYM24:GYR24"/>
    <mergeCell ref="GYS24:GYX24"/>
    <mergeCell ref="GYY24:GZD24"/>
    <mergeCell ref="GZE24:GZJ24"/>
    <mergeCell ref="GZK24:GZP24"/>
    <mergeCell ref="GWW24:GXB24"/>
    <mergeCell ref="GXC24:GXH24"/>
    <mergeCell ref="GXI24:GXN24"/>
    <mergeCell ref="GXO24:GXT24"/>
    <mergeCell ref="GXU24:GXZ24"/>
    <mergeCell ref="GYA24:GYF24"/>
    <mergeCell ref="HDU24:HDZ24"/>
    <mergeCell ref="HEA24:HEF24"/>
    <mergeCell ref="HEG24:HEL24"/>
    <mergeCell ref="HEM24:HER24"/>
    <mergeCell ref="HES24:HEX24"/>
    <mergeCell ref="HEY24:HFD24"/>
    <mergeCell ref="HCK24:HCP24"/>
    <mergeCell ref="HCQ24:HCV24"/>
    <mergeCell ref="HCW24:HDB24"/>
    <mergeCell ref="HDC24:HDH24"/>
    <mergeCell ref="HDI24:HDN24"/>
    <mergeCell ref="HDO24:HDT24"/>
    <mergeCell ref="HBA24:HBF24"/>
    <mergeCell ref="HBG24:HBL24"/>
    <mergeCell ref="HBM24:HBR24"/>
    <mergeCell ref="HBS24:HBX24"/>
    <mergeCell ref="HBY24:HCD24"/>
    <mergeCell ref="HCE24:HCJ24"/>
    <mergeCell ref="HHY24:HID24"/>
    <mergeCell ref="HIE24:HIJ24"/>
    <mergeCell ref="HIK24:HIP24"/>
    <mergeCell ref="HIQ24:HIV24"/>
    <mergeCell ref="HIW24:HJB24"/>
    <mergeCell ref="HJC24:HJH24"/>
    <mergeCell ref="HGO24:HGT24"/>
    <mergeCell ref="HGU24:HGZ24"/>
    <mergeCell ref="HHA24:HHF24"/>
    <mergeCell ref="HHG24:HHL24"/>
    <mergeCell ref="HHM24:HHR24"/>
    <mergeCell ref="HHS24:HHX24"/>
    <mergeCell ref="HFE24:HFJ24"/>
    <mergeCell ref="HFK24:HFP24"/>
    <mergeCell ref="HFQ24:HFV24"/>
    <mergeCell ref="HFW24:HGB24"/>
    <mergeCell ref="HGC24:HGH24"/>
    <mergeCell ref="HGI24:HGN24"/>
    <mergeCell ref="HMC24:HMH24"/>
    <mergeCell ref="HMI24:HMN24"/>
    <mergeCell ref="HMO24:HMT24"/>
    <mergeCell ref="HMU24:HMZ24"/>
    <mergeCell ref="HNA24:HNF24"/>
    <mergeCell ref="HNG24:HNL24"/>
    <mergeCell ref="HKS24:HKX24"/>
    <mergeCell ref="HKY24:HLD24"/>
    <mergeCell ref="HLE24:HLJ24"/>
    <mergeCell ref="HLK24:HLP24"/>
    <mergeCell ref="HLQ24:HLV24"/>
    <mergeCell ref="HLW24:HMB24"/>
    <mergeCell ref="HJI24:HJN24"/>
    <mergeCell ref="HJO24:HJT24"/>
    <mergeCell ref="HJU24:HJZ24"/>
    <mergeCell ref="HKA24:HKF24"/>
    <mergeCell ref="HKG24:HKL24"/>
    <mergeCell ref="HKM24:HKR24"/>
    <mergeCell ref="HQG24:HQL24"/>
    <mergeCell ref="HQM24:HQR24"/>
    <mergeCell ref="HQS24:HQX24"/>
    <mergeCell ref="HQY24:HRD24"/>
    <mergeCell ref="HRE24:HRJ24"/>
    <mergeCell ref="HRK24:HRP24"/>
    <mergeCell ref="HOW24:HPB24"/>
    <mergeCell ref="HPC24:HPH24"/>
    <mergeCell ref="HPI24:HPN24"/>
    <mergeCell ref="HPO24:HPT24"/>
    <mergeCell ref="HPU24:HPZ24"/>
    <mergeCell ref="HQA24:HQF24"/>
    <mergeCell ref="HNM24:HNR24"/>
    <mergeCell ref="HNS24:HNX24"/>
    <mergeCell ref="HNY24:HOD24"/>
    <mergeCell ref="HOE24:HOJ24"/>
    <mergeCell ref="HOK24:HOP24"/>
    <mergeCell ref="HOQ24:HOV24"/>
    <mergeCell ref="HUK24:HUP24"/>
    <mergeCell ref="HUQ24:HUV24"/>
    <mergeCell ref="HUW24:HVB24"/>
    <mergeCell ref="HVC24:HVH24"/>
    <mergeCell ref="HVI24:HVN24"/>
    <mergeCell ref="HVO24:HVT24"/>
    <mergeCell ref="HTA24:HTF24"/>
    <mergeCell ref="HTG24:HTL24"/>
    <mergeCell ref="HTM24:HTR24"/>
    <mergeCell ref="HTS24:HTX24"/>
    <mergeCell ref="HTY24:HUD24"/>
    <mergeCell ref="HUE24:HUJ24"/>
    <mergeCell ref="HRQ24:HRV24"/>
    <mergeCell ref="HRW24:HSB24"/>
    <mergeCell ref="HSC24:HSH24"/>
    <mergeCell ref="HSI24:HSN24"/>
    <mergeCell ref="HSO24:HST24"/>
    <mergeCell ref="HSU24:HSZ24"/>
    <mergeCell ref="HYO24:HYT24"/>
    <mergeCell ref="HYU24:HYZ24"/>
    <mergeCell ref="HZA24:HZF24"/>
    <mergeCell ref="HZG24:HZL24"/>
    <mergeCell ref="HZM24:HZR24"/>
    <mergeCell ref="HZS24:HZX24"/>
    <mergeCell ref="HXE24:HXJ24"/>
    <mergeCell ref="HXK24:HXP24"/>
    <mergeCell ref="HXQ24:HXV24"/>
    <mergeCell ref="HXW24:HYB24"/>
    <mergeCell ref="HYC24:HYH24"/>
    <mergeCell ref="HYI24:HYN24"/>
    <mergeCell ref="HVU24:HVZ24"/>
    <mergeCell ref="HWA24:HWF24"/>
    <mergeCell ref="HWG24:HWL24"/>
    <mergeCell ref="HWM24:HWR24"/>
    <mergeCell ref="HWS24:HWX24"/>
    <mergeCell ref="HWY24:HXD24"/>
    <mergeCell ref="ICS24:ICX24"/>
    <mergeCell ref="ICY24:IDD24"/>
    <mergeCell ref="IDE24:IDJ24"/>
    <mergeCell ref="IDK24:IDP24"/>
    <mergeCell ref="IDQ24:IDV24"/>
    <mergeCell ref="IDW24:IEB24"/>
    <mergeCell ref="IBI24:IBN24"/>
    <mergeCell ref="IBO24:IBT24"/>
    <mergeCell ref="IBU24:IBZ24"/>
    <mergeCell ref="ICA24:ICF24"/>
    <mergeCell ref="ICG24:ICL24"/>
    <mergeCell ref="ICM24:ICR24"/>
    <mergeCell ref="HZY24:IAD24"/>
    <mergeCell ref="IAE24:IAJ24"/>
    <mergeCell ref="IAK24:IAP24"/>
    <mergeCell ref="IAQ24:IAV24"/>
    <mergeCell ref="IAW24:IBB24"/>
    <mergeCell ref="IBC24:IBH24"/>
    <mergeCell ref="IGW24:IHB24"/>
    <mergeCell ref="IHC24:IHH24"/>
    <mergeCell ref="IHI24:IHN24"/>
    <mergeCell ref="IHO24:IHT24"/>
    <mergeCell ref="IHU24:IHZ24"/>
    <mergeCell ref="IIA24:IIF24"/>
    <mergeCell ref="IFM24:IFR24"/>
    <mergeCell ref="IFS24:IFX24"/>
    <mergeCell ref="IFY24:IGD24"/>
    <mergeCell ref="IGE24:IGJ24"/>
    <mergeCell ref="IGK24:IGP24"/>
    <mergeCell ref="IGQ24:IGV24"/>
    <mergeCell ref="IEC24:IEH24"/>
    <mergeCell ref="IEI24:IEN24"/>
    <mergeCell ref="IEO24:IET24"/>
    <mergeCell ref="IEU24:IEZ24"/>
    <mergeCell ref="IFA24:IFF24"/>
    <mergeCell ref="IFG24:IFL24"/>
    <mergeCell ref="ILA24:ILF24"/>
    <mergeCell ref="ILG24:ILL24"/>
    <mergeCell ref="ILM24:ILR24"/>
    <mergeCell ref="ILS24:ILX24"/>
    <mergeCell ref="ILY24:IMD24"/>
    <mergeCell ref="IME24:IMJ24"/>
    <mergeCell ref="IJQ24:IJV24"/>
    <mergeCell ref="IJW24:IKB24"/>
    <mergeCell ref="IKC24:IKH24"/>
    <mergeCell ref="IKI24:IKN24"/>
    <mergeCell ref="IKO24:IKT24"/>
    <mergeCell ref="IKU24:IKZ24"/>
    <mergeCell ref="IIG24:IIL24"/>
    <mergeCell ref="IIM24:IIR24"/>
    <mergeCell ref="IIS24:IIX24"/>
    <mergeCell ref="IIY24:IJD24"/>
    <mergeCell ref="IJE24:IJJ24"/>
    <mergeCell ref="IJK24:IJP24"/>
    <mergeCell ref="IPE24:IPJ24"/>
    <mergeCell ref="IPK24:IPP24"/>
    <mergeCell ref="IPQ24:IPV24"/>
    <mergeCell ref="IPW24:IQB24"/>
    <mergeCell ref="IQC24:IQH24"/>
    <mergeCell ref="IQI24:IQN24"/>
    <mergeCell ref="INU24:INZ24"/>
    <mergeCell ref="IOA24:IOF24"/>
    <mergeCell ref="IOG24:IOL24"/>
    <mergeCell ref="IOM24:IOR24"/>
    <mergeCell ref="IOS24:IOX24"/>
    <mergeCell ref="IOY24:IPD24"/>
    <mergeCell ref="IMK24:IMP24"/>
    <mergeCell ref="IMQ24:IMV24"/>
    <mergeCell ref="IMW24:INB24"/>
    <mergeCell ref="INC24:INH24"/>
    <mergeCell ref="INI24:INN24"/>
    <mergeCell ref="INO24:INT24"/>
    <mergeCell ref="ITI24:ITN24"/>
    <mergeCell ref="ITO24:ITT24"/>
    <mergeCell ref="ITU24:ITZ24"/>
    <mergeCell ref="IUA24:IUF24"/>
    <mergeCell ref="IUG24:IUL24"/>
    <mergeCell ref="IUM24:IUR24"/>
    <mergeCell ref="IRY24:ISD24"/>
    <mergeCell ref="ISE24:ISJ24"/>
    <mergeCell ref="ISK24:ISP24"/>
    <mergeCell ref="ISQ24:ISV24"/>
    <mergeCell ref="ISW24:ITB24"/>
    <mergeCell ref="ITC24:ITH24"/>
    <mergeCell ref="IQO24:IQT24"/>
    <mergeCell ref="IQU24:IQZ24"/>
    <mergeCell ref="IRA24:IRF24"/>
    <mergeCell ref="IRG24:IRL24"/>
    <mergeCell ref="IRM24:IRR24"/>
    <mergeCell ref="IRS24:IRX24"/>
    <mergeCell ref="IXM24:IXR24"/>
    <mergeCell ref="IXS24:IXX24"/>
    <mergeCell ref="IXY24:IYD24"/>
    <mergeCell ref="IYE24:IYJ24"/>
    <mergeCell ref="IYK24:IYP24"/>
    <mergeCell ref="IYQ24:IYV24"/>
    <mergeCell ref="IWC24:IWH24"/>
    <mergeCell ref="IWI24:IWN24"/>
    <mergeCell ref="IWO24:IWT24"/>
    <mergeCell ref="IWU24:IWZ24"/>
    <mergeCell ref="IXA24:IXF24"/>
    <mergeCell ref="IXG24:IXL24"/>
    <mergeCell ref="IUS24:IUX24"/>
    <mergeCell ref="IUY24:IVD24"/>
    <mergeCell ref="IVE24:IVJ24"/>
    <mergeCell ref="IVK24:IVP24"/>
    <mergeCell ref="IVQ24:IVV24"/>
    <mergeCell ref="IVW24:IWB24"/>
    <mergeCell ref="JBQ24:JBV24"/>
    <mergeCell ref="JBW24:JCB24"/>
    <mergeCell ref="JCC24:JCH24"/>
    <mergeCell ref="JCI24:JCN24"/>
    <mergeCell ref="JCO24:JCT24"/>
    <mergeCell ref="JCU24:JCZ24"/>
    <mergeCell ref="JAG24:JAL24"/>
    <mergeCell ref="JAM24:JAR24"/>
    <mergeCell ref="JAS24:JAX24"/>
    <mergeCell ref="JAY24:JBD24"/>
    <mergeCell ref="JBE24:JBJ24"/>
    <mergeCell ref="JBK24:JBP24"/>
    <mergeCell ref="IYW24:IZB24"/>
    <mergeCell ref="IZC24:IZH24"/>
    <mergeCell ref="IZI24:IZN24"/>
    <mergeCell ref="IZO24:IZT24"/>
    <mergeCell ref="IZU24:IZZ24"/>
    <mergeCell ref="JAA24:JAF24"/>
    <mergeCell ref="JFU24:JFZ24"/>
    <mergeCell ref="JGA24:JGF24"/>
    <mergeCell ref="JGG24:JGL24"/>
    <mergeCell ref="JGM24:JGR24"/>
    <mergeCell ref="JGS24:JGX24"/>
    <mergeCell ref="JGY24:JHD24"/>
    <mergeCell ref="JEK24:JEP24"/>
    <mergeCell ref="JEQ24:JEV24"/>
    <mergeCell ref="JEW24:JFB24"/>
    <mergeCell ref="JFC24:JFH24"/>
    <mergeCell ref="JFI24:JFN24"/>
    <mergeCell ref="JFO24:JFT24"/>
    <mergeCell ref="JDA24:JDF24"/>
    <mergeCell ref="JDG24:JDL24"/>
    <mergeCell ref="JDM24:JDR24"/>
    <mergeCell ref="JDS24:JDX24"/>
    <mergeCell ref="JDY24:JED24"/>
    <mergeCell ref="JEE24:JEJ24"/>
    <mergeCell ref="JJY24:JKD24"/>
    <mergeCell ref="JKE24:JKJ24"/>
    <mergeCell ref="JKK24:JKP24"/>
    <mergeCell ref="JKQ24:JKV24"/>
    <mergeCell ref="JKW24:JLB24"/>
    <mergeCell ref="JLC24:JLH24"/>
    <mergeCell ref="JIO24:JIT24"/>
    <mergeCell ref="JIU24:JIZ24"/>
    <mergeCell ref="JJA24:JJF24"/>
    <mergeCell ref="JJG24:JJL24"/>
    <mergeCell ref="JJM24:JJR24"/>
    <mergeCell ref="JJS24:JJX24"/>
    <mergeCell ref="JHE24:JHJ24"/>
    <mergeCell ref="JHK24:JHP24"/>
    <mergeCell ref="JHQ24:JHV24"/>
    <mergeCell ref="JHW24:JIB24"/>
    <mergeCell ref="JIC24:JIH24"/>
    <mergeCell ref="JII24:JIN24"/>
    <mergeCell ref="JOC24:JOH24"/>
    <mergeCell ref="JOI24:JON24"/>
    <mergeCell ref="JOO24:JOT24"/>
    <mergeCell ref="JOU24:JOZ24"/>
    <mergeCell ref="JPA24:JPF24"/>
    <mergeCell ref="JPG24:JPL24"/>
    <mergeCell ref="JMS24:JMX24"/>
    <mergeCell ref="JMY24:JND24"/>
    <mergeCell ref="JNE24:JNJ24"/>
    <mergeCell ref="JNK24:JNP24"/>
    <mergeCell ref="JNQ24:JNV24"/>
    <mergeCell ref="JNW24:JOB24"/>
    <mergeCell ref="JLI24:JLN24"/>
    <mergeCell ref="JLO24:JLT24"/>
    <mergeCell ref="JLU24:JLZ24"/>
    <mergeCell ref="JMA24:JMF24"/>
    <mergeCell ref="JMG24:JML24"/>
    <mergeCell ref="JMM24:JMR24"/>
    <mergeCell ref="JSG24:JSL24"/>
    <mergeCell ref="JSM24:JSR24"/>
    <mergeCell ref="JSS24:JSX24"/>
    <mergeCell ref="JSY24:JTD24"/>
    <mergeCell ref="JTE24:JTJ24"/>
    <mergeCell ref="JTK24:JTP24"/>
    <mergeCell ref="JQW24:JRB24"/>
    <mergeCell ref="JRC24:JRH24"/>
    <mergeCell ref="JRI24:JRN24"/>
    <mergeCell ref="JRO24:JRT24"/>
    <mergeCell ref="JRU24:JRZ24"/>
    <mergeCell ref="JSA24:JSF24"/>
    <mergeCell ref="JPM24:JPR24"/>
    <mergeCell ref="JPS24:JPX24"/>
    <mergeCell ref="JPY24:JQD24"/>
    <mergeCell ref="JQE24:JQJ24"/>
    <mergeCell ref="JQK24:JQP24"/>
    <mergeCell ref="JQQ24:JQV24"/>
    <mergeCell ref="JWK24:JWP24"/>
    <mergeCell ref="JWQ24:JWV24"/>
    <mergeCell ref="JWW24:JXB24"/>
    <mergeCell ref="JXC24:JXH24"/>
    <mergeCell ref="JXI24:JXN24"/>
    <mergeCell ref="JXO24:JXT24"/>
    <mergeCell ref="JVA24:JVF24"/>
    <mergeCell ref="JVG24:JVL24"/>
    <mergeCell ref="JVM24:JVR24"/>
    <mergeCell ref="JVS24:JVX24"/>
    <mergeCell ref="JVY24:JWD24"/>
    <mergeCell ref="JWE24:JWJ24"/>
    <mergeCell ref="JTQ24:JTV24"/>
    <mergeCell ref="JTW24:JUB24"/>
    <mergeCell ref="JUC24:JUH24"/>
    <mergeCell ref="JUI24:JUN24"/>
    <mergeCell ref="JUO24:JUT24"/>
    <mergeCell ref="JUU24:JUZ24"/>
    <mergeCell ref="KAO24:KAT24"/>
    <mergeCell ref="KAU24:KAZ24"/>
    <mergeCell ref="KBA24:KBF24"/>
    <mergeCell ref="KBG24:KBL24"/>
    <mergeCell ref="KBM24:KBR24"/>
    <mergeCell ref="KBS24:KBX24"/>
    <mergeCell ref="JZE24:JZJ24"/>
    <mergeCell ref="JZK24:JZP24"/>
    <mergeCell ref="JZQ24:JZV24"/>
    <mergeCell ref="JZW24:KAB24"/>
    <mergeCell ref="KAC24:KAH24"/>
    <mergeCell ref="KAI24:KAN24"/>
    <mergeCell ref="JXU24:JXZ24"/>
    <mergeCell ref="JYA24:JYF24"/>
    <mergeCell ref="JYG24:JYL24"/>
    <mergeCell ref="JYM24:JYR24"/>
    <mergeCell ref="JYS24:JYX24"/>
    <mergeCell ref="JYY24:JZD24"/>
    <mergeCell ref="KES24:KEX24"/>
    <mergeCell ref="KEY24:KFD24"/>
    <mergeCell ref="KFE24:KFJ24"/>
    <mergeCell ref="KFK24:KFP24"/>
    <mergeCell ref="KFQ24:KFV24"/>
    <mergeCell ref="KFW24:KGB24"/>
    <mergeCell ref="KDI24:KDN24"/>
    <mergeCell ref="KDO24:KDT24"/>
    <mergeCell ref="KDU24:KDZ24"/>
    <mergeCell ref="KEA24:KEF24"/>
    <mergeCell ref="KEG24:KEL24"/>
    <mergeCell ref="KEM24:KER24"/>
    <mergeCell ref="KBY24:KCD24"/>
    <mergeCell ref="KCE24:KCJ24"/>
    <mergeCell ref="KCK24:KCP24"/>
    <mergeCell ref="KCQ24:KCV24"/>
    <mergeCell ref="KCW24:KDB24"/>
    <mergeCell ref="KDC24:KDH24"/>
    <mergeCell ref="KIW24:KJB24"/>
    <mergeCell ref="KJC24:KJH24"/>
    <mergeCell ref="KJI24:KJN24"/>
    <mergeCell ref="KJO24:KJT24"/>
    <mergeCell ref="KJU24:KJZ24"/>
    <mergeCell ref="KKA24:KKF24"/>
    <mergeCell ref="KHM24:KHR24"/>
    <mergeCell ref="KHS24:KHX24"/>
    <mergeCell ref="KHY24:KID24"/>
    <mergeCell ref="KIE24:KIJ24"/>
    <mergeCell ref="KIK24:KIP24"/>
    <mergeCell ref="KIQ24:KIV24"/>
    <mergeCell ref="KGC24:KGH24"/>
    <mergeCell ref="KGI24:KGN24"/>
    <mergeCell ref="KGO24:KGT24"/>
    <mergeCell ref="KGU24:KGZ24"/>
    <mergeCell ref="KHA24:KHF24"/>
    <mergeCell ref="KHG24:KHL24"/>
    <mergeCell ref="KNA24:KNF24"/>
    <mergeCell ref="KNG24:KNL24"/>
    <mergeCell ref="KNM24:KNR24"/>
    <mergeCell ref="KNS24:KNX24"/>
    <mergeCell ref="KNY24:KOD24"/>
    <mergeCell ref="KOE24:KOJ24"/>
    <mergeCell ref="KLQ24:KLV24"/>
    <mergeCell ref="KLW24:KMB24"/>
    <mergeCell ref="KMC24:KMH24"/>
    <mergeCell ref="KMI24:KMN24"/>
    <mergeCell ref="KMO24:KMT24"/>
    <mergeCell ref="KMU24:KMZ24"/>
    <mergeCell ref="KKG24:KKL24"/>
    <mergeCell ref="KKM24:KKR24"/>
    <mergeCell ref="KKS24:KKX24"/>
    <mergeCell ref="KKY24:KLD24"/>
    <mergeCell ref="KLE24:KLJ24"/>
    <mergeCell ref="KLK24:KLP24"/>
    <mergeCell ref="KRE24:KRJ24"/>
    <mergeCell ref="KRK24:KRP24"/>
    <mergeCell ref="KRQ24:KRV24"/>
    <mergeCell ref="KRW24:KSB24"/>
    <mergeCell ref="KSC24:KSH24"/>
    <mergeCell ref="KSI24:KSN24"/>
    <mergeCell ref="KPU24:KPZ24"/>
    <mergeCell ref="KQA24:KQF24"/>
    <mergeCell ref="KQG24:KQL24"/>
    <mergeCell ref="KQM24:KQR24"/>
    <mergeCell ref="KQS24:KQX24"/>
    <mergeCell ref="KQY24:KRD24"/>
    <mergeCell ref="KOK24:KOP24"/>
    <mergeCell ref="KOQ24:KOV24"/>
    <mergeCell ref="KOW24:KPB24"/>
    <mergeCell ref="KPC24:KPH24"/>
    <mergeCell ref="KPI24:KPN24"/>
    <mergeCell ref="KPO24:KPT24"/>
    <mergeCell ref="KVI24:KVN24"/>
    <mergeCell ref="KVO24:KVT24"/>
    <mergeCell ref="KVU24:KVZ24"/>
    <mergeCell ref="KWA24:KWF24"/>
    <mergeCell ref="KWG24:KWL24"/>
    <mergeCell ref="KWM24:KWR24"/>
    <mergeCell ref="KTY24:KUD24"/>
    <mergeCell ref="KUE24:KUJ24"/>
    <mergeCell ref="KUK24:KUP24"/>
    <mergeCell ref="KUQ24:KUV24"/>
    <mergeCell ref="KUW24:KVB24"/>
    <mergeCell ref="KVC24:KVH24"/>
    <mergeCell ref="KSO24:KST24"/>
    <mergeCell ref="KSU24:KSZ24"/>
    <mergeCell ref="KTA24:KTF24"/>
    <mergeCell ref="KTG24:KTL24"/>
    <mergeCell ref="KTM24:KTR24"/>
    <mergeCell ref="KTS24:KTX24"/>
    <mergeCell ref="KZM24:KZR24"/>
    <mergeCell ref="KZS24:KZX24"/>
    <mergeCell ref="KZY24:LAD24"/>
    <mergeCell ref="LAE24:LAJ24"/>
    <mergeCell ref="LAK24:LAP24"/>
    <mergeCell ref="LAQ24:LAV24"/>
    <mergeCell ref="KYC24:KYH24"/>
    <mergeCell ref="KYI24:KYN24"/>
    <mergeCell ref="KYO24:KYT24"/>
    <mergeCell ref="KYU24:KYZ24"/>
    <mergeCell ref="KZA24:KZF24"/>
    <mergeCell ref="KZG24:KZL24"/>
    <mergeCell ref="KWS24:KWX24"/>
    <mergeCell ref="KWY24:KXD24"/>
    <mergeCell ref="KXE24:KXJ24"/>
    <mergeCell ref="KXK24:KXP24"/>
    <mergeCell ref="KXQ24:KXV24"/>
    <mergeCell ref="KXW24:KYB24"/>
    <mergeCell ref="LDQ24:LDV24"/>
    <mergeCell ref="LDW24:LEB24"/>
    <mergeCell ref="LEC24:LEH24"/>
    <mergeCell ref="LEI24:LEN24"/>
    <mergeCell ref="LEO24:LET24"/>
    <mergeCell ref="LEU24:LEZ24"/>
    <mergeCell ref="LCG24:LCL24"/>
    <mergeCell ref="LCM24:LCR24"/>
    <mergeCell ref="LCS24:LCX24"/>
    <mergeCell ref="LCY24:LDD24"/>
    <mergeCell ref="LDE24:LDJ24"/>
    <mergeCell ref="LDK24:LDP24"/>
    <mergeCell ref="LAW24:LBB24"/>
    <mergeCell ref="LBC24:LBH24"/>
    <mergeCell ref="LBI24:LBN24"/>
    <mergeCell ref="LBO24:LBT24"/>
    <mergeCell ref="LBU24:LBZ24"/>
    <mergeCell ref="LCA24:LCF24"/>
    <mergeCell ref="LHU24:LHZ24"/>
    <mergeCell ref="LIA24:LIF24"/>
    <mergeCell ref="LIG24:LIL24"/>
    <mergeCell ref="LIM24:LIR24"/>
    <mergeCell ref="LIS24:LIX24"/>
    <mergeCell ref="LIY24:LJD24"/>
    <mergeCell ref="LGK24:LGP24"/>
    <mergeCell ref="LGQ24:LGV24"/>
    <mergeCell ref="LGW24:LHB24"/>
    <mergeCell ref="LHC24:LHH24"/>
    <mergeCell ref="LHI24:LHN24"/>
    <mergeCell ref="LHO24:LHT24"/>
    <mergeCell ref="LFA24:LFF24"/>
    <mergeCell ref="LFG24:LFL24"/>
    <mergeCell ref="LFM24:LFR24"/>
    <mergeCell ref="LFS24:LFX24"/>
    <mergeCell ref="LFY24:LGD24"/>
    <mergeCell ref="LGE24:LGJ24"/>
    <mergeCell ref="LLY24:LMD24"/>
    <mergeCell ref="LME24:LMJ24"/>
    <mergeCell ref="LMK24:LMP24"/>
    <mergeCell ref="LMQ24:LMV24"/>
    <mergeCell ref="LMW24:LNB24"/>
    <mergeCell ref="LNC24:LNH24"/>
    <mergeCell ref="LKO24:LKT24"/>
    <mergeCell ref="LKU24:LKZ24"/>
    <mergeCell ref="LLA24:LLF24"/>
    <mergeCell ref="LLG24:LLL24"/>
    <mergeCell ref="LLM24:LLR24"/>
    <mergeCell ref="LLS24:LLX24"/>
    <mergeCell ref="LJE24:LJJ24"/>
    <mergeCell ref="LJK24:LJP24"/>
    <mergeCell ref="LJQ24:LJV24"/>
    <mergeCell ref="LJW24:LKB24"/>
    <mergeCell ref="LKC24:LKH24"/>
    <mergeCell ref="LKI24:LKN24"/>
    <mergeCell ref="LQC24:LQH24"/>
    <mergeCell ref="LQI24:LQN24"/>
    <mergeCell ref="LQO24:LQT24"/>
    <mergeCell ref="LQU24:LQZ24"/>
    <mergeCell ref="LRA24:LRF24"/>
    <mergeCell ref="LRG24:LRL24"/>
    <mergeCell ref="LOS24:LOX24"/>
    <mergeCell ref="LOY24:LPD24"/>
    <mergeCell ref="LPE24:LPJ24"/>
    <mergeCell ref="LPK24:LPP24"/>
    <mergeCell ref="LPQ24:LPV24"/>
    <mergeCell ref="LPW24:LQB24"/>
    <mergeCell ref="LNI24:LNN24"/>
    <mergeCell ref="LNO24:LNT24"/>
    <mergeCell ref="LNU24:LNZ24"/>
    <mergeCell ref="LOA24:LOF24"/>
    <mergeCell ref="LOG24:LOL24"/>
    <mergeCell ref="LOM24:LOR24"/>
    <mergeCell ref="LUG24:LUL24"/>
    <mergeCell ref="LUM24:LUR24"/>
    <mergeCell ref="LUS24:LUX24"/>
    <mergeCell ref="LUY24:LVD24"/>
    <mergeCell ref="LVE24:LVJ24"/>
    <mergeCell ref="LVK24:LVP24"/>
    <mergeCell ref="LSW24:LTB24"/>
    <mergeCell ref="LTC24:LTH24"/>
    <mergeCell ref="LTI24:LTN24"/>
    <mergeCell ref="LTO24:LTT24"/>
    <mergeCell ref="LTU24:LTZ24"/>
    <mergeCell ref="LUA24:LUF24"/>
    <mergeCell ref="LRM24:LRR24"/>
    <mergeCell ref="LRS24:LRX24"/>
    <mergeCell ref="LRY24:LSD24"/>
    <mergeCell ref="LSE24:LSJ24"/>
    <mergeCell ref="LSK24:LSP24"/>
    <mergeCell ref="LSQ24:LSV24"/>
    <mergeCell ref="LYK24:LYP24"/>
    <mergeCell ref="LYQ24:LYV24"/>
    <mergeCell ref="LYW24:LZB24"/>
    <mergeCell ref="LZC24:LZH24"/>
    <mergeCell ref="LZI24:LZN24"/>
    <mergeCell ref="LZO24:LZT24"/>
    <mergeCell ref="LXA24:LXF24"/>
    <mergeCell ref="LXG24:LXL24"/>
    <mergeCell ref="LXM24:LXR24"/>
    <mergeCell ref="LXS24:LXX24"/>
    <mergeCell ref="LXY24:LYD24"/>
    <mergeCell ref="LYE24:LYJ24"/>
    <mergeCell ref="LVQ24:LVV24"/>
    <mergeCell ref="LVW24:LWB24"/>
    <mergeCell ref="LWC24:LWH24"/>
    <mergeCell ref="LWI24:LWN24"/>
    <mergeCell ref="LWO24:LWT24"/>
    <mergeCell ref="LWU24:LWZ24"/>
    <mergeCell ref="MCO24:MCT24"/>
    <mergeCell ref="MCU24:MCZ24"/>
    <mergeCell ref="MDA24:MDF24"/>
    <mergeCell ref="MDG24:MDL24"/>
    <mergeCell ref="MDM24:MDR24"/>
    <mergeCell ref="MDS24:MDX24"/>
    <mergeCell ref="MBE24:MBJ24"/>
    <mergeCell ref="MBK24:MBP24"/>
    <mergeCell ref="MBQ24:MBV24"/>
    <mergeCell ref="MBW24:MCB24"/>
    <mergeCell ref="MCC24:MCH24"/>
    <mergeCell ref="MCI24:MCN24"/>
    <mergeCell ref="LZU24:LZZ24"/>
    <mergeCell ref="MAA24:MAF24"/>
    <mergeCell ref="MAG24:MAL24"/>
    <mergeCell ref="MAM24:MAR24"/>
    <mergeCell ref="MAS24:MAX24"/>
    <mergeCell ref="MAY24:MBD24"/>
    <mergeCell ref="MGS24:MGX24"/>
    <mergeCell ref="MGY24:MHD24"/>
    <mergeCell ref="MHE24:MHJ24"/>
    <mergeCell ref="MHK24:MHP24"/>
    <mergeCell ref="MHQ24:MHV24"/>
    <mergeCell ref="MHW24:MIB24"/>
    <mergeCell ref="MFI24:MFN24"/>
    <mergeCell ref="MFO24:MFT24"/>
    <mergeCell ref="MFU24:MFZ24"/>
    <mergeCell ref="MGA24:MGF24"/>
    <mergeCell ref="MGG24:MGL24"/>
    <mergeCell ref="MGM24:MGR24"/>
    <mergeCell ref="MDY24:MED24"/>
    <mergeCell ref="MEE24:MEJ24"/>
    <mergeCell ref="MEK24:MEP24"/>
    <mergeCell ref="MEQ24:MEV24"/>
    <mergeCell ref="MEW24:MFB24"/>
    <mergeCell ref="MFC24:MFH24"/>
    <mergeCell ref="MKW24:MLB24"/>
    <mergeCell ref="MLC24:MLH24"/>
    <mergeCell ref="MLI24:MLN24"/>
    <mergeCell ref="MLO24:MLT24"/>
    <mergeCell ref="MLU24:MLZ24"/>
    <mergeCell ref="MMA24:MMF24"/>
    <mergeCell ref="MJM24:MJR24"/>
    <mergeCell ref="MJS24:MJX24"/>
    <mergeCell ref="MJY24:MKD24"/>
    <mergeCell ref="MKE24:MKJ24"/>
    <mergeCell ref="MKK24:MKP24"/>
    <mergeCell ref="MKQ24:MKV24"/>
    <mergeCell ref="MIC24:MIH24"/>
    <mergeCell ref="MII24:MIN24"/>
    <mergeCell ref="MIO24:MIT24"/>
    <mergeCell ref="MIU24:MIZ24"/>
    <mergeCell ref="MJA24:MJF24"/>
    <mergeCell ref="MJG24:MJL24"/>
    <mergeCell ref="MPA24:MPF24"/>
    <mergeCell ref="MPG24:MPL24"/>
    <mergeCell ref="MPM24:MPR24"/>
    <mergeCell ref="MPS24:MPX24"/>
    <mergeCell ref="MPY24:MQD24"/>
    <mergeCell ref="MQE24:MQJ24"/>
    <mergeCell ref="MNQ24:MNV24"/>
    <mergeCell ref="MNW24:MOB24"/>
    <mergeCell ref="MOC24:MOH24"/>
    <mergeCell ref="MOI24:MON24"/>
    <mergeCell ref="MOO24:MOT24"/>
    <mergeCell ref="MOU24:MOZ24"/>
    <mergeCell ref="MMG24:MML24"/>
    <mergeCell ref="MMM24:MMR24"/>
    <mergeCell ref="MMS24:MMX24"/>
    <mergeCell ref="MMY24:MND24"/>
    <mergeCell ref="MNE24:MNJ24"/>
    <mergeCell ref="MNK24:MNP24"/>
    <mergeCell ref="MTE24:MTJ24"/>
    <mergeCell ref="MTK24:MTP24"/>
    <mergeCell ref="MTQ24:MTV24"/>
    <mergeCell ref="MTW24:MUB24"/>
    <mergeCell ref="MUC24:MUH24"/>
    <mergeCell ref="MUI24:MUN24"/>
    <mergeCell ref="MRU24:MRZ24"/>
    <mergeCell ref="MSA24:MSF24"/>
    <mergeCell ref="MSG24:MSL24"/>
    <mergeCell ref="MSM24:MSR24"/>
    <mergeCell ref="MSS24:MSX24"/>
    <mergeCell ref="MSY24:MTD24"/>
    <mergeCell ref="MQK24:MQP24"/>
    <mergeCell ref="MQQ24:MQV24"/>
    <mergeCell ref="MQW24:MRB24"/>
    <mergeCell ref="MRC24:MRH24"/>
    <mergeCell ref="MRI24:MRN24"/>
    <mergeCell ref="MRO24:MRT24"/>
    <mergeCell ref="MXI24:MXN24"/>
    <mergeCell ref="MXO24:MXT24"/>
    <mergeCell ref="MXU24:MXZ24"/>
    <mergeCell ref="MYA24:MYF24"/>
    <mergeCell ref="MYG24:MYL24"/>
    <mergeCell ref="MYM24:MYR24"/>
    <mergeCell ref="MVY24:MWD24"/>
    <mergeCell ref="MWE24:MWJ24"/>
    <mergeCell ref="MWK24:MWP24"/>
    <mergeCell ref="MWQ24:MWV24"/>
    <mergeCell ref="MWW24:MXB24"/>
    <mergeCell ref="MXC24:MXH24"/>
    <mergeCell ref="MUO24:MUT24"/>
    <mergeCell ref="MUU24:MUZ24"/>
    <mergeCell ref="MVA24:MVF24"/>
    <mergeCell ref="MVG24:MVL24"/>
    <mergeCell ref="MVM24:MVR24"/>
    <mergeCell ref="MVS24:MVX24"/>
    <mergeCell ref="NBM24:NBR24"/>
    <mergeCell ref="NBS24:NBX24"/>
    <mergeCell ref="NBY24:NCD24"/>
    <mergeCell ref="NCE24:NCJ24"/>
    <mergeCell ref="NCK24:NCP24"/>
    <mergeCell ref="NCQ24:NCV24"/>
    <mergeCell ref="NAC24:NAH24"/>
    <mergeCell ref="NAI24:NAN24"/>
    <mergeCell ref="NAO24:NAT24"/>
    <mergeCell ref="NAU24:NAZ24"/>
    <mergeCell ref="NBA24:NBF24"/>
    <mergeCell ref="NBG24:NBL24"/>
    <mergeCell ref="MYS24:MYX24"/>
    <mergeCell ref="MYY24:MZD24"/>
    <mergeCell ref="MZE24:MZJ24"/>
    <mergeCell ref="MZK24:MZP24"/>
    <mergeCell ref="MZQ24:MZV24"/>
    <mergeCell ref="MZW24:NAB24"/>
    <mergeCell ref="NFQ24:NFV24"/>
    <mergeCell ref="NFW24:NGB24"/>
    <mergeCell ref="NGC24:NGH24"/>
    <mergeCell ref="NGI24:NGN24"/>
    <mergeCell ref="NGO24:NGT24"/>
    <mergeCell ref="NGU24:NGZ24"/>
    <mergeCell ref="NEG24:NEL24"/>
    <mergeCell ref="NEM24:NER24"/>
    <mergeCell ref="NES24:NEX24"/>
    <mergeCell ref="NEY24:NFD24"/>
    <mergeCell ref="NFE24:NFJ24"/>
    <mergeCell ref="NFK24:NFP24"/>
    <mergeCell ref="NCW24:NDB24"/>
    <mergeCell ref="NDC24:NDH24"/>
    <mergeCell ref="NDI24:NDN24"/>
    <mergeCell ref="NDO24:NDT24"/>
    <mergeCell ref="NDU24:NDZ24"/>
    <mergeCell ref="NEA24:NEF24"/>
    <mergeCell ref="NJU24:NJZ24"/>
    <mergeCell ref="NKA24:NKF24"/>
    <mergeCell ref="NKG24:NKL24"/>
    <mergeCell ref="NKM24:NKR24"/>
    <mergeCell ref="NKS24:NKX24"/>
    <mergeCell ref="NKY24:NLD24"/>
    <mergeCell ref="NIK24:NIP24"/>
    <mergeCell ref="NIQ24:NIV24"/>
    <mergeCell ref="NIW24:NJB24"/>
    <mergeCell ref="NJC24:NJH24"/>
    <mergeCell ref="NJI24:NJN24"/>
    <mergeCell ref="NJO24:NJT24"/>
    <mergeCell ref="NHA24:NHF24"/>
    <mergeCell ref="NHG24:NHL24"/>
    <mergeCell ref="NHM24:NHR24"/>
    <mergeCell ref="NHS24:NHX24"/>
    <mergeCell ref="NHY24:NID24"/>
    <mergeCell ref="NIE24:NIJ24"/>
    <mergeCell ref="NNY24:NOD24"/>
    <mergeCell ref="NOE24:NOJ24"/>
    <mergeCell ref="NOK24:NOP24"/>
    <mergeCell ref="NOQ24:NOV24"/>
    <mergeCell ref="NOW24:NPB24"/>
    <mergeCell ref="NPC24:NPH24"/>
    <mergeCell ref="NMO24:NMT24"/>
    <mergeCell ref="NMU24:NMZ24"/>
    <mergeCell ref="NNA24:NNF24"/>
    <mergeCell ref="NNG24:NNL24"/>
    <mergeCell ref="NNM24:NNR24"/>
    <mergeCell ref="NNS24:NNX24"/>
    <mergeCell ref="NLE24:NLJ24"/>
    <mergeCell ref="NLK24:NLP24"/>
    <mergeCell ref="NLQ24:NLV24"/>
    <mergeCell ref="NLW24:NMB24"/>
    <mergeCell ref="NMC24:NMH24"/>
    <mergeCell ref="NMI24:NMN24"/>
    <mergeCell ref="NSC24:NSH24"/>
    <mergeCell ref="NSI24:NSN24"/>
    <mergeCell ref="NSO24:NST24"/>
    <mergeCell ref="NSU24:NSZ24"/>
    <mergeCell ref="NTA24:NTF24"/>
    <mergeCell ref="NTG24:NTL24"/>
    <mergeCell ref="NQS24:NQX24"/>
    <mergeCell ref="NQY24:NRD24"/>
    <mergeCell ref="NRE24:NRJ24"/>
    <mergeCell ref="NRK24:NRP24"/>
    <mergeCell ref="NRQ24:NRV24"/>
    <mergeCell ref="NRW24:NSB24"/>
    <mergeCell ref="NPI24:NPN24"/>
    <mergeCell ref="NPO24:NPT24"/>
    <mergeCell ref="NPU24:NPZ24"/>
    <mergeCell ref="NQA24:NQF24"/>
    <mergeCell ref="NQG24:NQL24"/>
    <mergeCell ref="NQM24:NQR24"/>
    <mergeCell ref="NWG24:NWL24"/>
    <mergeCell ref="NWM24:NWR24"/>
    <mergeCell ref="NWS24:NWX24"/>
    <mergeCell ref="NWY24:NXD24"/>
    <mergeCell ref="NXE24:NXJ24"/>
    <mergeCell ref="NXK24:NXP24"/>
    <mergeCell ref="NUW24:NVB24"/>
    <mergeCell ref="NVC24:NVH24"/>
    <mergeCell ref="NVI24:NVN24"/>
    <mergeCell ref="NVO24:NVT24"/>
    <mergeCell ref="NVU24:NVZ24"/>
    <mergeCell ref="NWA24:NWF24"/>
    <mergeCell ref="NTM24:NTR24"/>
    <mergeCell ref="NTS24:NTX24"/>
    <mergeCell ref="NTY24:NUD24"/>
    <mergeCell ref="NUE24:NUJ24"/>
    <mergeCell ref="NUK24:NUP24"/>
    <mergeCell ref="NUQ24:NUV24"/>
    <mergeCell ref="OAK24:OAP24"/>
    <mergeCell ref="OAQ24:OAV24"/>
    <mergeCell ref="OAW24:OBB24"/>
    <mergeCell ref="OBC24:OBH24"/>
    <mergeCell ref="OBI24:OBN24"/>
    <mergeCell ref="OBO24:OBT24"/>
    <mergeCell ref="NZA24:NZF24"/>
    <mergeCell ref="NZG24:NZL24"/>
    <mergeCell ref="NZM24:NZR24"/>
    <mergeCell ref="NZS24:NZX24"/>
    <mergeCell ref="NZY24:OAD24"/>
    <mergeCell ref="OAE24:OAJ24"/>
    <mergeCell ref="NXQ24:NXV24"/>
    <mergeCell ref="NXW24:NYB24"/>
    <mergeCell ref="NYC24:NYH24"/>
    <mergeCell ref="NYI24:NYN24"/>
    <mergeCell ref="NYO24:NYT24"/>
    <mergeCell ref="NYU24:NYZ24"/>
    <mergeCell ref="OEO24:OET24"/>
    <mergeCell ref="OEU24:OEZ24"/>
    <mergeCell ref="OFA24:OFF24"/>
    <mergeCell ref="OFG24:OFL24"/>
    <mergeCell ref="OFM24:OFR24"/>
    <mergeCell ref="OFS24:OFX24"/>
    <mergeCell ref="ODE24:ODJ24"/>
    <mergeCell ref="ODK24:ODP24"/>
    <mergeCell ref="ODQ24:ODV24"/>
    <mergeCell ref="ODW24:OEB24"/>
    <mergeCell ref="OEC24:OEH24"/>
    <mergeCell ref="OEI24:OEN24"/>
    <mergeCell ref="OBU24:OBZ24"/>
    <mergeCell ref="OCA24:OCF24"/>
    <mergeCell ref="OCG24:OCL24"/>
    <mergeCell ref="OCM24:OCR24"/>
    <mergeCell ref="OCS24:OCX24"/>
    <mergeCell ref="OCY24:ODD24"/>
    <mergeCell ref="OIS24:OIX24"/>
    <mergeCell ref="OIY24:OJD24"/>
    <mergeCell ref="OJE24:OJJ24"/>
    <mergeCell ref="OJK24:OJP24"/>
    <mergeCell ref="OJQ24:OJV24"/>
    <mergeCell ref="OJW24:OKB24"/>
    <mergeCell ref="OHI24:OHN24"/>
    <mergeCell ref="OHO24:OHT24"/>
    <mergeCell ref="OHU24:OHZ24"/>
    <mergeCell ref="OIA24:OIF24"/>
    <mergeCell ref="OIG24:OIL24"/>
    <mergeCell ref="OIM24:OIR24"/>
    <mergeCell ref="OFY24:OGD24"/>
    <mergeCell ref="OGE24:OGJ24"/>
    <mergeCell ref="OGK24:OGP24"/>
    <mergeCell ref="OGQ24:OGV24"/>
    <mergeCell ref="OGW24:OHB24"/>
    <mergeCell ref="OHC24:OHH24"/>
    <mergeCell ref="OMW24:ONB24"/>
    <mergeCell ref="ONC24:ONH24"/>
    <mergeCell ref="ONI24:ONN24"/>
    <mergeCell ref="ONO24:ONT24"/>
    <mergeCell ref="ONU24:ONZ24"/>
    <mergeCell ref="OOA24:OOF24"/>
    <mergeCell ref="OLM24:OLR24"/>
    <mergeCell ref="OLS24:OLX24"/>
    <mergeCell ref="OLY24:OMD24"/>
    <mergeCell ref="OME24:OMJ24"/>
    <mergeCell ref="OMK24:OMP24"/>
    <mergeCell ref="OMQ24:OMV24"/>
    <mergeCell ref="OKC24:OKH24"/>
    <mergeCell ref="OKI24:OKN24"/>
    <mergeCell ref="OKO24:OKT24"/>
    <mergeCell ref="OKU24:OKZ24"/>
    <mergeCell ref="OLA24:OLF24"/>
    <mergeCell ref="OLG24:OLL24"/>
    <mergeCell ref="ORA24:ORF24"/>
    <mergeCell ref="ORG24:ORL24"/>
    <mergeCell ref="ORM24:ORR24"/>
    <mergeCell ref="ORS24:ORX24"/>
    <mergeCell ref="ORY24:OSD24"/>
    <mergeCell ref="OSE24:OSJ24"/>
    <mergeCell ref="OPQ24:OPV24"/>
    <mergeCell ref="OPW24:OQB24"/>
    <mergeCell ref="OQC24:OQH24"/>
    <mergeCell ref="OQI24:OQN24"/>
    <mergeCell ref="OQO24:OQT24"/>
    <mergeCell ref="OQU24:OQZ24"/>
    <mergeCell ref="OOG24:OOL24"/>
    <mergeCell ref="OOM24:OOR24"/>
    <mergeCell ref="OOS24:OOX24"/>
    <mergeCell ref="OOY24:OPD24"/>
    <mergeCell ref="OPE24:OPJ24"/>
    <mergeCell ref="OPK24:OPP24"/>
    <mergeCell ref="OVE24:OVJ24"/>
    <mergeCell ref="OVK24:OVP24"/>
    <mergeCell ref="OVQ24:OVV24"/>
    <mergeCell ref="OVW24:OWB24"/>
    <mergeCell ref="OWC24:OWH24"/>
    <mergeCell ref="OWI24:OWN24"/>
    <mergeCell ref="OTU24:OTZ24"/>
    <mergeCell ref="OUA24:OUF24"/>
    <mergeCell ref="OUG24:OUL24"/>
    <mergeCell ref="OUM24:OUR24"/>
    <mergeCell ref="OUS24:OUX24"/>
    <mergeCell ref="OUY24:OVD24"/>
    <mergeCell ref="OSK24:OSP24"/>
    <mergeCell ref="OSQ24:OSV24"/>
    <mergeCell ref="OSW24:OTB24"/>
    <mergeCell ref="OTC24:OTH24"/>
    <mergeCell ref="OTI24:OTN24"/>
    <mergeCell ref="OTO24:OTT24"/>
    <mergeCell ref="OZI24:OZN24"/>
    <mergeCell ref="OZO24:OZT24"/>
    <mergeCell ref="OZU24:OZZ24"/>
    <mergeCell ref="PAA24:PAF24"/>
    <mergeCell ref="PAG24:PAL24"/>
    <mergeCell ref="PAM24:PAR24"/>
    <mergeCell ref="OXY24:OYD24"/>
    <mergeCell ref="OYE24:OYJ24"/>
    <mergeCell ref="OYK24:OYP24"/>
    <mergeCell ref="OYQ24:OYV24"/>
    <mergeCell ref="OYW24:OZB24"/>
    <mergeCell ref="OZC24:OZH24"/>
    <mergeCell ref="OWO24:OWT24"/>
    <mergeCell ref="OWU24:OWZ24"/>
    <mergeCell ref="OXA24:OXF24"/>
    <mergeCell ref="OXG24:OXL24"/>
    <mergeCell ref="OXM24:OXR24"/>
    <mergeCell ref="OXS24:OXX24"/>
    <mergeCell ref="PDM24:PDR24"/>
    <mergeCell ref="PDS24:PDX24"/>
    <mergeCell ref="PDY24:PED24"/>
    <mergeCell ref="PEE24:PEJ24"/>
    <mergeCell ref="PEK24:PEP24"/>
    <mergeCell ref="PEQ24:PEV24"/>
    <mergeCell ref="PCC24:PCH24"/>
    <mergeCell ref="PCI24:PCN24"/>
    <mergeCell ref="PCO24:PCT24"/>
    <mergeCell ref="PCU24:PCZ24"/>
    <mergeCell ref="PDA24:PDF24"/>
    <mergeCell ref="PDG24:PDL24"/>
    <mergeCell ref="PAS24:PAX24"/>
    <mergeCell ref="PAY24:PBD24"/>
    <mergeCell ref="PBE24:PBJ24"/>
    <mergeCell ref="PBK24:PBP24"/>
    <mergeCell ref="PBQ24:PBV24"/>
    <mergeCell ref="PBW24:PCB24"/>
    <mergeCell ref="PHQ24:PHV24"/>
    <mergeCell ref="PHW24:PIB24"/>
    <mergeCell ref="PIC24:PIH24"/>
    <mergeCell ref="PII24:PIN24"/>
    <mergeCell ref="PIO24:PIT24"/>
    <mergeCell ref="PIU24:PIZ24"/>
    <mergeCell ref="PGG24:PGL24"/>
    <mergeCell ref="PGM24:PGR24"/>
    <mergeCell ref="PGS24:PGX24"/>
    <mergeCell ref="PGY24:PHD24"/>
    <mergeCell ref="PHE24:PHJ24"/>
    <mergeCell ref="PHK24:PHP24"/>
    <mergeCell ref="PEW24:PFB24"/>
    <mergeCell ref="PFC24:PFH24"/>
    <mergeCell ref="PFI24:PFN24"/>
    <mergeCell ref="PFO24:PFT24"/>
    <mergeCell ref="PFU24:PFZ24"/>
    <mergeCell ref="PGA24:PGF24"/>
    <mergeCell ref="PLU24:PLZ24"/>
    <mergeCell ref="PMA24:PMF24"/>
    <mergeCell ref="PMG24:PML24"/>
    <mergeCell ref="PMM24:PMR24"/>
    <mergeCell ref="PMS24:PMX24"/>
    <mergeCell ref="PMY24:PND24"/>
    <mergeCell ref="PKK24:PKP24"/>
    <mergeCell ref="PKQ24:PKV24"/>
    <mergeCell ref="PKW24:PLB24"/>
    <mergeCell ref="PLC24:PLH24"/>
    <mergeCell ref="PLI24:PLN24"/>
    <mergeCell ref="PLO24:PLT24"/>
    <mergeCell ref="PJA24:PJF24"/>
    <mergeCell ref="PJG24:PJL24"/>
    <mergeCell ref="PJM24:PJR24"/>
    <mergeCell ref="PJS24:PJX24"/>
    <mergeCell ref="PJY24:PKD24"/>
    <mergeCell ref="PKE24:PKJ24"/>
    <mergeCell ref="PPY24:PQD24"/>
    <mergeCell ref="PQE24:PQJ24"/>
    <mergeCell ref="PQK24:PQP24"/>
    <mergeCell ref="PQQ24:PQV24"/>
    <mergeCell ref="PQW24:PRB24"/>
    <mergeCell ref="PRC24:PRH24"/>
    <mergeCell ref="POO24:POT24"/>
    <mergeCell ref="POU24:POZ24"/>
    <mergeCell ref="PPA24:PPF24"/>
    <mergeCell ref="PPG24:PPL24"/>
    <mergeCell ref="PPM24:PPR24"/>
    <mergeCell ref="PPS24:PPX24"/>
    <mergeCell ref="PNE24:PNJ24"/>
    <mergeCell ref="PNK24:PNP24"/>
    <mergeCell ref="PNQ24:PNV24"/>
    <mergeCell ref="PNW24:POB24"/>
    <mergeCell ref="POC24:POH24"/>
    <mergeCell ref="POI24:PON24"/>
    <mergeCell ref="PUC24:PUH24"/>
    <mergeCell ref="PUI24:PUN24"/>
    <mergeCell ref="PUO24:PUT24"/>
    <mergeCell ref="PUU24:PUZ24"/>
    <mergeCell ref="PVA24:PVF24"/>
    <mergeCell ref="PVG24:PVL24"/>
    <mergeCell ref="PSS24:PSX24"/>
    <mergeCell ref="PSY24:PTD24"/>
    <mergeCell ref="PTE24:PTJ24"/>
    <mergeCell ref="PTK24:PTP24"/>
    <mergeCell ref="PTQ24:PTV24"/>
    <mergeCell ref="PTW24:PUB24"/>
    <mergeCell ref="PRI24:PRN24"/>
    <mergeCell ref="PRO24:PRT24"/>
    <mergeCell ref="PRU24:PRZ24"/>
    <mergeCell ref="PSA24:PSF24"/>
    <mergeCell ref="PSG24:PSL24"/>
    <mergeCell ref="PSM24:PSR24"/>
    <mergeCell ref="PYG24:PYL24"/>
    <mergeCell ref="PYM24:PYR24"/>
    <mergeCell ref="PYS24:PYX24"/>
    <mergeCell ref="PYY24:PZD24"/>
    <mergeCell ref="PZE24:PZJ24"/>
    <mergeCell ref="PZK24:PZP24"/>
    <mergeCell ref="PWW24:PXB24"/>
    <mergeCell ref="PXC24:PXH24"/>
    <mergeCell ref="PXI24:PXN24"/>
    <mergeCell ref="PXO24:PXT24"/>
    <mergeCell ref="PXU24:PXZ24"/>
    <mergeCell ref="PYA24:PYF24"/>
    <mergeCell ref="PVM24:PVR24"/>
    <mergeCell ref="PVS24:PVX24"/>
    <mergeCell ref="PVY24:PWD24"/>
    <mergeCell ref="PWE24:PWJ24"/>
    <mergeCell ref="PWK24:PWP24"/>
    <mergeCell ref="PWQ24:PWV24"/>
    <mergeCell ref="QCK24:QCP24"/>
    <mergeCell ref="QCQ24:QCV24"/>
    <mergeCell ref="QCW24:QDB24"/>
    <mergeCell ref="QDC24:QDH24"/>
    <mergeCell ref="QDI24:QDN24"/>
    <mergeCell ref="QDO24:QDT24"/>
    <mergeCell ref="QBA24:QBF24"/>
    <mergeCell ref="QBG24:QBL24"/>
    <mergeCell ref="QBM24:QBR24"/>
    <mergeCell ref="QBS24:QBX24"/>
    <mergeCell ref="QBY24:QCD24"/>
    <mergeCell ref="QCE24:QCJ24"/>
    <mergeCell ref="PZQ24:PZV24"/>
    <mergeCell ref="PZW24:QAB24"/>
    <mergeCell ref="QAC24:QAH24"/>
    <mergeCell ref="QAI24:QAN24"/>
    <mergeCell ref="QAO24:QAT24"/>
    <mergeCell ref="QAU24:QAZ24"/>
    <mergeCell ref="QGO24:QGT24"/>
    <mergeCell ref="QGU24:QGZ24"/>
    <mergeCell ref="QHA24:QHF24"/>
    <mergeCell ref="QHG24:QHL24"/>
    <mergeCell ref="QHM24:QHR24"/>
    <mergeCell ref="QHS24:QHX24"/>
    <mergeCell ref="QFE24:QFJ24"/>
    <mergeCell ref="QFK24:QFP24"/>
    <mergeCell ref="QFQ24:QFV24"/>
    <mergeCell ref="QFW24:QGB24"/>
    <mergeCell ref="QGC24:QGH24"/>
    <mergeCell ref="QGI24:QGN24"/>
    <mergeCell ref="QDU24:QDZ24"/>
    <mergeCell ref="QEA24:QEF24"/>
    <mergeCell ref="QEG24:QEL24"/>
    <mergeCell ref="QEM24:QER24"/>
    <mergeCell ref="QES24:QEX24"/>
    <mergeCell ref="QEY24:QFD24"/>
    <mergeCell ref="QKS24:QKX24"/>
    <mergeCell ref="QKY24:QLD24"/>
    <mergeCell ref="QLE24:QLJ24"/>
    <mergeCell ref="QLK24:QLP24"/>
    <mergeCell ref="QLQ24:QLV24"/>
    <mergeCell ref="QLW24:QMB24"/>
    <mergeCell ref="QJI24:QJN24"/>
    <mergeCell ref="QJO24:QJT24"/>
    <mergeCell ref="QJU24:QJZ24"/>
    <mergeCell ref="QKA24:QKF24"/>
    <mergeCell ref="QKG24:QKL24"/>
    <mergeCell ref="QKM24:QKR24"/>
    <mergeCell ref="QHY24:QID24"/>
    <mergeCell ref="QIE24:QIJ24"/>
    <mergeCell ref="QIK24:QIP24"/>
    <mergeCell ref="QIQ24:QIV24"/>
    <mergeCell ref="QIW24:QJB24"/>
    <mergeCell ref="QJC24:QJH24"/>
    <mergeCell ref="QOW24:QPB24"/>
    <mergeCell ref="QPC24:QPH24"/>
    <mergeCell ref="QPI24:QPN24"/>
    <mergeCell ref="QPO24:QPT24"/>
    <mergeCell ref="QPU24:QPZ24"/>
    <mergeCell ref="QQA24:QQF24"/>
    <mergeCell ref="QNM24:QNR24"/>
    <mergeCell ref="QNS24:QNX24"/>
    <mergeCell ref="QNY24:QOD24"/>
    <mergeCell ref="QOE24:QOJ24"/>
    <mergeCell ref="QOK24:QOP24"/>
    <mergeCell ref="QOQ24:QOV24"/>
    <mergeCell ref="QMC24:QMH24"/>
    <mergeCell ref="QMI24:QMN24"/>
    <mergeCell ref="QMO24:QMT24"/>
    <mergeCell ref="QMU24:QMZ24"/>
    <mergeCell ref="QNA24:QNF24"/>
    <mergeCell ref="QNG24:QNL24"/>
    <mergeCell ref="QTA24:QTF24"/>
    <mergeCell ref="QTG24:QTL24"/>
    <mergeCell ref="QTM24:QTR24"/>
    <mergeCell ref="QTS24:QTX24"/>
    <mergeCell ref="QTY24:QUD24"/>
    <mergeCell ref="QUE24:QUJ24"/>
    <mergeCell ref="QRQ24:QRV24"/>
    <mergeCell ref="QRW24:QSB24"/>
    <mergeCell ref="QSC24:QSH24"/>
    <mergeCell ref="QSI24:QSN24"/>
    <mergeCell ref="QSO24:QST24"/>
    <mergeCell ref="QSU24:QSZ24"/>
    <mergeCell ref="QQG24:QQL24"/>
    <mergeCell ref="QQM24:QQR24"/>
    <mergeCell ref="QQS24:QQX24"/>
    <mergeCell ref="QQY24:QRD24"/>
    <mergeCell ref="QRE24:QRJ24"/>
    <mergeCell ref="QRK24:QRP24"/>
    <mergeCell ref="QXE24:QXJ24"/>
    <mergeCell ref="QXK24:QXP24"/>
    <mergeCell ref="QXQ24:QXV24"/>
    <mergeCell ref="QXW24:QYB24"/>
    <mergeCell ref="QYC24:QYH24"/>
    <mergeCell ref="QYI24:QYN24"/>
    <mergeCell ref="QVU24:QVZ24"/>
    <mergeCell ref="QWA24:QWF24"/>
    <mergeCell ref="QWG24:QWL24"/>
    <mergeCell ref="QWM24:QWR24"/>
    <mergeCell ref="QWS24:QWX24"/>
    <mergeCell ref="QWY24:QXD24"/>
    <mergeCell ref="QUK24:QUP24"/>
    <mergeCell ref="QUQ24:QUV24"/>
    <mergeCell ref="QUW24:QVB24"/>
    <mergeCell ref="QVC24:QVH24"/>
    <mergeCell ref="QVI24:QVN24"/>
    <mergeCell ref="QVO24:QVT24"/>
    <mergeCell ref="RBI24:RBN24"/>
    <mergeCell ref="RBO24:RBT24"/>
    <mergeCell ref="RBU24:RBZ24"/>
    <mergeCell ref="RCA24:RCF24"/>
    <mergeCell ref="RCG24:RCL24"/>
    <mergeCell ref="RCM24:RCR24"/>
    <mergeCell ref="QZY24:RAD24"/>
    <mergeCell ref="RAE24:RAJ24"/>
    <mergeCell ref="RAK24:RAP24"/>
    <mergeCell ref="RAQ24:RAV24"/>
    <mergeCell ref="RAW24:RBB24"/>
    <mergeCell ref="RBC24:RBH24"/>
    <mergeCell ref="QYO24:QYT24"/>
    <mergeCell ref="QYU24:QYZ24"/>
    <mergeCell ref="QZA24:QZF24"/>
    <mergeCell ref="QZG24:QZL24"/>
    <mergeCell ref="QZM24:QZR24"/>
    <mergeCell ref="QZS24:QZX24"/>
    <mergeCell ref="RFM24:RFR24"/>
    <mergeCell ref="RFS24:RFX24"/>
    <mergeCell ref="RFY24:RGD24"/>
    <mergeCell ref="RGE24:RGJ24"/>
    <mergeCell ref="RGK24:RGP24"/>
    <mergeCell ref="RGQ24:RGV24"/>
    <mergeCell ref="REC24:REH24"/>
    <mergeCell ref="REI24:REN24"/>
    <mergeCell ref="REO24:RET24"/>
    <mergeCell ref="REU24:REZ24"/>
    <mergeCell ref="RFA24:RFF24"/>
    <mergeCell ref="RFG24:RFL24"/>
    <mergeCell ref="RCS24:RCX24"/>
    <mergeCell ref="RCY24:RDD24"/>
    <mergeCell ref="RDE24:RDJ24"/>
    <mergeCell ref="RDK24:RDP24"/>
    <mergeCell ref="RDQ24:RDV24"/>
    <mergeCell ref="RDW24:REB24"/>
    <mergeCell ref="RJQ24:RJV24"/>
    <mergeCell ref="RJW24:RKB24"/>
    <mergeCell ref="RKC24:RKH24"/>
    <mergeCell ref="RKI24:RKN24"/>
    <mergeCell ref="RKO24:RKT24"/>
    <mergeCell ref="RKU24:RKZ24"/>
    <mergeCell ref="RIG24:RIL24"/>
    <mergeCell ref="RIM24:RIR24"/>
    <mergeCell ref="RIS24:RIX24"/>
    <mergeCell ref="RIY24:RJD24"/>
    <mergeCell ref="RJE24:RJJ24"/>
    <mergeCell ref="RJK24:RJP24"/>
    <mergeCell ref="RGW24:RHB24"/>
    <mergeCell ref="RHC24:RHH24"/>
    <mergeCell ref="RHI24:RHN24"/>
    <mergeCell ref="RHO24:RHT24"/>
    <mergeCell ref="RHU24:RHZ24"/>
    <mergeCell ref="RIA24:RIF24"/>
    <mergeCell ref="RNU24:RNZ24"/>
    <mergeCell ref="ROA24:ROF24"/>
    <mergeCell ref="ROG24:ROL24"/>
    <mergeCell ref="ROM24:ROR24"/>
    <mergeCell ref="ROS24:ROX24"/>
    <mergeCell ref="ROY24:RPD24"/>
    <mergeCell ref="RMK24:RMP24"/>
    <mergeCell ref="RMQ24:RMV24"/>
    <mergeCell ref="RMW24:RNB24"/>
    <mergeCell ref="RNC24:RNH24"/>
    <mergeCell ref="RNI24:RNN24"/>
    <mergeCell ref="RNO24:RNT24"/>
    <mergeCell ref="RLA24:RLF24"/>
    <mergeCell ref="RLG24:RLL24"/>
    <mergeCell ref="RLM24:RLR24"/>
    <mergeCell ref="RLS24:RLX24"/>
    <mergeCell ref="RLY24:RMD24"/>
    <mergeCell ref="RME24:RMJ24"/>
    <mergeCell ref="RRY24:RSD24"/>
    <mergeCell ref="RSE24:RSJ24"/>
    <mergeCell ref="RSK24:RSP24"/>
    <mergeCell ref="RSQ24:RSV24"/>
    <mergeCell ref="RSW24:RTB24"/>
    <mergeCell ref="RTC24:RTH24"/>
    <mergeCell ref="RQO24:RQT24"/>
    <mergeCell ref="RQU24:RQZ24"/>
    <mergeCell ref="RRA24:RRF24"/>
    <mergeCell ref="RRG24:RRL24"/>
    <mergeCell ref="RRM24:RRR24"/>
    <mergeCell ref="RRS24:RRX24"/>
    <mergeCell ref="RPE24:RPJ24"/>
    <mergeCell ref="RPK24:RPP24"/>
    <mergeCell ref="RPQ24:RPV24"/>
    <mergeCell ref="RPW24:RQB24"/>
    <mergeCell ref="RQC24:RQH24"/>
    <mergeCell ref="RQI24:RQN24"/>
    <mergeCell ref="RWC24:RWH24"/>
    <mergeCell ref="RWI24:RWN24"/>
    <mergeCell ref="RWO24:RWT24"/>
    <mergeCell ref="RWU24:RWZ24"/>
    <mergeCell ref="RXA24:RXF24"/>
    <mergeCell ref="RXG24:RXL24"/>
    <mergeCell ref="RUS24:RUX24"/>
    <mergeCell ref="RUY24:RVD24"/>
    <mergeCell ref="RVE24:RVJ24"/>
    <mergeCell ref="RVK24:RVP24"/>
    <mergeCell ref="RVQ24:RVV24"/>
    <mergeCell ref="RVW24:RWB24"/>
    <mergeCell ref="RTI24:RTN24"/>
    <mergeCell ref="RTO24:RTT24"/>
    <mergeCell ref="RTU24:RTZ24"/>
    <mergeCell ref="RUA24:RUF24"/>
    <mergeCell ref="RUG24:RUL24"/>
    <mergeCell ref="RUM24:RUR24"/>
    <mergeCell ref="SAG24:SAL24"/>
    <mergeCell ref="SAM24:SAR24"/>
    <mergeCell ref="SAS24:SAX24"/>
    <mergeCell ref="SAY24:SBD24"/>
    <mergeCell ref="SBE24:SBJ24"/>
    <mergeCell ref="SBK24:SBP24"/>
    <mergeCell ref="RYW24:RZB24"/>
    <mergeCell ref="RZC24:RZH24"/>
    <mergeCell ref="RZI24:RZN24"/>
    <mergeCell ref="RZO24:RZT24"/>
    <mergeCell ref="RZU24:RZZ24"/>
    <mergeCell ref="SAA24:SAF24"/>
    <mergeCell ref="RXM24:RXR24"/>
    <mergeCell ref="RXS24:RXX24"/>
    <mergeCell ref="RXY24:RYD24"/>
    <mergeCell ref="RYE24:RYJ24"/>
    <mergeCell ref="RYK24:RYP24"/>
    <mergeCell ref="RYQ24:RYV24"/>
    <mergeCell ref="SEK24:SEP24"/>
    <mergeCell ref="SEQ24:SEV24"/>
    <mergeCell ref="SEW24:SFB24"/>
    <mergeCell ref="SFC24:SFH24"/>
    <mergeCell ref="SFI24:SFN24"/>
    <mergeCell ref="SFO24:SFT24"/>
    <mergeCell ref="SDA24:SDF24"/>
    <mergeCell ref="SDG24:SDL24"/>
    <mergeCell ref="SDM24:SDR24"/>
    <mergeCell ref="SDS24:SDX24"/>
    <mergeCell ref="SDY24:SED24"/>
    <mergeCell ref="SEE24:SEJ24"/>
    <mergeCell ref="SBQ24:SBV24"/>
    <mergeCell ref="SBW24:SCB24"/>
    <mergeCell ref="SCC24:SCH24"/>
    <mergeCell ref="SCI24:SCN24"/>
    <mergeCell ref="SCO24:SCT24"/>
    <mergeCell ref="SCU24:SCZ24"/>
    <mergeCell ref="SIO24:SIT24"/>
    <mergeCell ref="SIU24:SIZ24"/>
    <mergeCell ref="SJA24:SJF24"/>
    <mergeCell ref="SJG24:SJL24"/>
    <mergeCell ref="SJM24:SJR24"/>
    <mergeCell ref="SJS24:SJX24"/>
    <mergeCell ref="SHE24:SHJ24"/>
    <mergeCell ref="SHK24:SHP24"/>
    <mergeCell ref="SHQ24:SHV24"/>
    <mergeCell ref="SHW24:SIB24"/>
    <mergeCell ref="SIC24:SIH24"/>
    <mergeCell ref="SII24:SIN24"/>
    <mergeCell ref="SFU24:SFZ24"/>
    <mergeCell ref="SGA24:SGF24"/>
    <mergeCell ref="SGG24:SGL24"/>
    <mergeCell ref="SGM24:SGR24"/>
    <mergeCell ref="SGS24:SGX24"/>
    <mergeCell ref="SGY24:SHD24"/>
    <mergeCell ref="SMS24:SMX24"/>
    <mergeCell ref="SMY24:SND24"/>
    <mergeCell ref="SNE24:SNJ24"/>
    <mergeCell ref="SNK24:SNP24"/>
    <mergeCell ref="SNQ24:SNV24"/>
    <mergeCell ref="SNW24:SOB24"/>
    <mergeCell ref="SLI24:SLN24"/>
    <mergeCell ref="SLO24:SLT24"/>
    <mergeCell ref="SLU24:SLZ24"/>
    <mergeCell ref="SMA24:SMF24"/>
    <mergeCell ref="SMG24:SML24"/>
    <mergeCell ref="SMM24:SMR24"/>
    <mergeCell ref="SJY24:SKD24"/>
    <mergeCell ref="SKE24:SKJ24"/>
    <mergeCell ref="SKK24:SKP24"/>
    <mergeCell ref="SKQ24:SKV24"/>
    <mergeCell ref="SKW24:SLB24"/>
    <mergeCell ref="SLC24:SLH24"/>
    <mergeCell ref="SQW24:SRB24"/>
    <mergeCell ref="SRC24:SRH24"/>
    <mergeCell ref="SRI24:SRN24"/>
    <mergeCell ref="SRO24:SRT24"/>
    <mergeCell ref="SRU24:SRZ24"/>
    <mergeCell ref="SSA24:SSF24"/>
    <mergeCell ref="SPM24:SPR24"/>
    <mergeCell ref="SPS24:SPX24"/>
    <mergeCell ref="SPY24:SQD24"/>
    <mergeCell ref="SQE24:SQJ24"/>
    <mergeCell ref="SQK24:SQP24"/>
    <mergeCell ref="SQQ24:SQV24"/>
    <mergeCell ref="SOC24:SOH24"/>
    <mergeCell ref="SOI24:SON24"/>
    <mergeCell ref="SOO24:SOT24"/>
    <mergeCell ref="SOU24:SOZ24"/>
    <mergeCell ref="SPA24:SPF24"/>
    <mergeCell ref="SPG24:SPL24"/>
    <mergeCell ref="SVA24:SVF24"/>
    <mergeCell ref="SVG24:SVL24"/>
    <mergeCell ref="SVM24:SVR24"/>
    <mergeCell ref="SVS24:SVX24"/>
    <mergeCell ref="SVY24:SWD24"/>
    <mergeCell ref="SWE24:SWJ24"/>
    <mergeCell ref="STQ24:STV24"/>
    <mergeCell ref="STW24:SUB24"/>
    <mergeCell ref="SUC24:SUH24"/>
    <mergeCell ref="SUI24:SUN24"/>
    <mergeCell ref="SUO24:SUT24"/>
    <mergeCell ref="SUU24:SUZ24"/>
    <mergeCell ref="SSG24:SSL24"/>
    <mergeCell ref="SSM24:SSR24"/>
    <mergeCell ref="SSS24:SSX24"/>
    <mergeCell ref="SSY24:STD24"/>
    <mergeCell ref="STE24:STJ24"/>
    <mergeCell ref="STK24:STP24"/>
    <mergeCell ref="SZE24:SZJ24"/>
    <mergeCell ref="SZK24:SZP24"/>
    <mergeCell ref="SZQ24:SZV24"/>
    <mergeCell ref="SZW24:TAB24"/>
    <mergeCell ref="TAC24:TAH24"/>
    <mergeCell ref="TAI24:TAN24"/>
    <mergeCell ref="SXU24:SXZ24"/>
    <mergeCell ref="SYA24:SYF24"/>
    <mergeCell ref="SYG24:SYL24"/>
    <mergeCell ref="SYM24:SYR24"/>
    <mergeCell ref="SYS24:SYX24"/>
    <mergeCell ref="SYY24:SZD24"/>
    <mergeCell ref="SWK24:SWP24"/>
    <mergeCell ref="SWQ24:SWV24"/>
    <mergeCell ref="SWW24:SXB24"/>
    <mergeCell ref="SXC24:SXH24"/>
    <mergeCell ref="SXI24:SXN24"/>
    <mergeCell ref="SXO24:SXT24"/>
    <mergeCell ref="TDI24:TDN24"/>
    <mergeCell ref="TDO24:TDT24"/>
    <mergeCell ref="TDU24:TDZ24"/>
    <mergeCell ref="TEA24:TEF24"/>
    <mergeCell ref="TEG24:TEL24"/>
    <mergeCell ref="TEM24:TER24"/>
    <mergeCell ref="TBY24:TCD24"/>
    <mergeCell ref="TCE24:TCJ24"/>
    <mergeCell ref="TCK24:TCP24"/>
    <mergeCell ref="TCQ24:TCV24"/>
    <mergeCell ref="TCW24:TDB24"/>
    <mergeCell ref="TDC24:TDH24"/>
    <mergeCell ref="TAO24:TAT24"/>
    <mergeCell ref="TAU24:TAZ24"/>
    <mergeCell ref="TBA24:TBF24"/>
    <mergeCell ref="TBG24:TBL24"/>
    <mergeCell ref="TBM24:TBR24"/>
    <mergeCell ref="TBS24:TBX24"/>
    <mergeCell ref="THM24:THR24"/>
    <mergeCell ref="THS24:THX24"/>
    <mergeCell ref="THY24:TID24"/>
    <mergeCell ref="TIE24:TIJ24"/>
    <mergeCell ref="TIK24:TIP24"/>
    <mergeCell ref="TIQ24:TIV24"/>
    <mergeCell ref="TGC24:TGH24"/>
    <mergeCell ref="TGI24:TGN24"/>
    <mergeCell ref="TGO24:TGT24"/>
    <mergeCell ref="TGU24:TGZ24"/>
    <mergeCell ref="THA24:THF24"/>
    <mergeCell ref="THG24:THL24"/>
    <mergeCell ref="TES24:TEX24"/>
    <mergeCell ref="TEY24:TFD24"/>
    <mergeCell ref="TFE24:TFJ24"/>
    <mergeCell ref="TFK24:TFP24"/>
    <mergeCell ref="TFQ24:TFV24"/>
    <mergeCell ref="TFW24:TGB24"/>
    <mergeCell ref="TLQ24:TLV24"/>
    <mergeCell ref="TLW24:TMB24"/>
    <mergeCell ref="TMC24:TMH24"/>
    <mergeCell ref="TMI24:TMN24"/>
    <mergeCell ref="TMO24:TMT24"/>
    <mergeCell ref="TMU24:TMZ24"/>
    <mergeCell ref="TKG24:TKL24"/>
    <mergeCell ref="TKM24:TKR24"/>
    <mergeCell ref="TKS24:TKX24"/>
    <mergeCell ref="TKY24:TLD24"/>
    <mergeCell ref="TLE24:TLJ24"/>
    <mergeCell ref="TLK24:TLP24"/>
    <mergeCell ref="TIW24:TJB24"/>
    <mergeCell ref="TJC24:TJH24"/>
    <mergeCell ref="TJI24:TJN24"/>
    <mergeCell ref="TJO24:TJT24"/>
    <mergeCell ref="TJU24:TJZ24"/>
    <mergeCell ref="TKA24:TKF24"/>
    <mergeCell ref="TPU24:TPZ24"/>
    <mergeCell ref="TQA24:TQF24"/>
    <mergeCell ref="TQG24:TQL24"/>
    <mergeCell ref="TQM24:TQR24"/>
    <mergeCell ref="TQS24:TQX24"/>
    <mergeCell ref="TQY24:TRD24"/>
    <mergeCell ref="TOK24:TOP24"/>
    <mergeCell ref="TOQ24:TOV24"/>
    <mergeCell ref="TOW24:TPB24"/>
    <mergeCell ref="TPC24:TPH24"/>
    <mergeCell ref="TPI24:TPN24"/>
    <mergeCell ref="TPO24:TPT24"/>
    <mergeCell ref="TNA24:TNF24"/>
    <mergeCell ref="TNG24:TNL24"/>
    <mergeCell ref="TNM24:TNR24"/>
    <mergeCell ref="TNS24:TNX24"/>
    <mergeCell ref="TNY24:TOD24"/>
    <mergeCell ref="TOE24:TOJ24"/>
    <mergeCell ref="TTY24:TUD24"/>
    <mergeCell ref="TUE24:TUJ24"/>
    <mergeCell ref="TUK24:TUP24"/>
    <mergeCell ref="TUQ24:TUV24"/>
    <mergeCell ref="TUW24:TVB24"/>
    <mergeCell ref="TVC24:TVH24"/>
    <mergeCell ref="TSO24:TST24"/>
    <mergeCell ref="TSU24:TSZ24"/>
    <mergeCell ref="TTA24:TTF24"/>
    <mergeCell ref="TTG24:TTL24"/>
    <mergeCell ref="TTM24:TTR24"/>
    <mergeCell ref="TTS24:TTX24"/>
    <mergeCell ref="TRE24:TRJ24"/>
    <mergeCell ref="TRK24:TRP24"/>
    <mergeCell ref="TRQ24:TRV24"/>
    <mergeCell ref="TRW24:TSB24"/>
    <mergeCell ref="TSC24:TSH24"/>
    <mergeCell ref="TSI24:TSN24"/>
    <mergeCell ref="TYC24:TYH24"/>
    <mergeCell ref="TYI24:TYN24"/>
    <mergeCell ref="TYO24:TYT24"/>
    <mergeCell ref="TYU24:TYZ24"/>
    <mergeCell ref="TZA24:TZF24"/>
    <mergeCell ref="TZG24:TZL24"/>
    <mergeCell ref="TWS24:TWX24"/>
    <mergeCell ref="TWY24:TXD24"/>
    <mergeCell ref="TXE24:TXJ24"/>
    <mergeCell ref="TXK24:TXP24"/>
    <mergeCell ref="TXQ24:TXV24"/>
    <mergeCell ref="TXW24:TYB24"/>
    <mergeCell ref="TVI24:TVN24"/>
    <mergeCell ref="TVO24:TVT24"/>
    <mergeCell ref="TVU24:TVZ24"/>
    <mergeCell ref="TWA24:TWF24"/>
    <mergeCell ref="TWG24:TWL24"/>
    <mergeCell ref="TWM24:TWR24"/>
    <mergeCell ref="UCG24:UCL24"/>
    <mergeCell ref="UCM24:UCR24"/>
    <mergeCell ref="UCS24:UCX24"/>
    <mergeCell ref="UCY24:UDD24"/>
    <mergeCell ref="UDE24:UDJ24"/>
    <mergeCell ref="UDK24:UDP24"/>
    <mergeCell ref="UAW24:UBB24"/>
    <mergeCell ref="UBC24:UBH24"/>
    <mergeCell ref="UBI24:UBN24"/>
    <mergeCell ref="UBO24:UBT24"/>
    <mergeCell ref="UBU24:UBZ24"/>
    <mergeCell ref="UCA24:UCF24"/>
    <mergeCell ref="TZM24:TZR24"/>
    <mergeCell ref="TZS24:TZX24"/>
    <mergeCell ref="TZY24:UAD24"/>
    <mergeCell ref="UAE24:UAJ24"/>
    <mergeCell ref="UAK24:UAP24"/>
    <mergeCell ref="UAQ24:UAV24"/>
    <mergeCell ref="UGK24:UGP24"/>
    <mergeCell ref="UGQ24:UGV24"/>
    <mergeCell ref="UGW24:UHB24"/>
    <mergeCell ref="UHC24:UHH24"/>
    <mergeCell ref="UHI24:UHN24"/>
    <mergeCell ref="UHO24:UHT24"/>
    <mergeCell ref="UFA24:UFF24"/>
    <mergeCell ref="UFG24:UFL24"/>
    <mergeCell ref="UFM24:UFR24"/>
    <mergeCell ref="UFS24:UFX24"/>
    <mergeCell ref="UFY24:UGD24"/>
    <mergeCell ref="UGE24:UGJ24"/>
    <mergeCell ref="UDQ24:UDV24"/>
    <mergeCell ref="UDW24:UEB24"/>
    <mergeCell ref="UEC24:UEH24"/>
    <mergeCell ref="UEI24:UEN24"/>
    <mergeCell ref="UEO24:UET24"/>
    <mergeCell ref="UEU24:UEZ24"/>
    <mergeCell ref="UKO24:UKT24"/>
    <mergeCell ref="UKU24:UKZ24"/>
    <mergeCell ref="ULA24:ULF24"/>
    <mergeCell ref="ULG24:ULL24"/>
    <mergeCell ref="ULM24:ULR24"/>
    <mergeCell ref="ULS24:ULX24"/>
    <mergeCell ref="UJE24:UJJ24"/>
    <mergeCell ref="UJK24:UJP24"/>
    <mergeCell ref="UJQ24:UJV24"/>
    <mergeCell ref="UJW24:UKB24"/>
    <mergeCell ref="UKC24:UKH24"/>
    <mergeCell ref="UKI24:UKN24"/>
    <mergeCell ref="UHU24:UHZ24"/>
    <mergeCell ref="UIA24:UIF24"/>
    <mergeCell ref="UIG24:UIL24"/>
    <mergeCell ref="UIM24:UIR24"/>
    <mergeCell ref="UIS24:UIX24"/>
    <mergeCell ref="UIY24:UJD24"/>
    <mergeCell ref="UOS24:UOX24"/>
    <mergeCell ref="UOY24:UPD24"/>
    <mergeCell ref="UPE24:UPJ24"/>
    <mergeCell ref="UPK24:UPP24"/>
    <mergeCell ref="UPQ24:UPV24"/>
    <mergeCell ref="UPW24:UQB24"/>
    <mergeCell ref="UNI24:UNN24"/>
    <mergeCell ref="UNO24:UNT24"/>
    <mergeCell ref="UNU24:UNZ24"/>
    <mergeCell ref="UOA24:UOF24"/>
    <mergeCell ref="UOG24:UOL24"/>
    <mergeCell ref="UOM24:UOR24"/>
    <mergeCell ref="ULY24:UMD24"/>
    <mergeCell ref="UME24:UMJ24"/>
    <mergeCell ref="UMK24:UMP24"/>
    <mergeCell ref="UMQ24:UMV24"/>
    <mergeCell ref="UMW24:UNB24"/>
    <mergeCell ref="UNC24:UNH24"/>
    <mergeCell ref="USW24:UTB24"/>
    <mergeCell ref="UTC24:UTH24"/>
    <mergeCell ref="UTI24:UTN24"/>
    <mergeCell ref="UTO24:UTT24"/>
    <mergeCell ref="UTU24:UTZ24"/>
    <mergeCell ref="UUA24:UUF24"/>
    <mergeCell ref="URM24:URR24"/>
    <mergeCell ref="URS24:URX24"/>
    <mergeCell ref="URY24:USD24"/>
    <mergeCell ref="USE24:USJ24"/>
    <mergeCell ref="USK24:USP24"/>
    <mergeCell ref="USQ24:USV24"/>
    <mergeCell ref="UQC24:UQH24"/>
    <mergeCell ref="UQI24:UQN24"/>
    <mergeCell ref="UQO24:UQT24"/>
    <mergeCell ref="UQU24:UQZ24"/>
    <mergeCell ref="URA24:URF24"/>
    <mergeCell ref="URG24:URL24"/>
    <mergeCell ref="UXA24:UXF24"/>
    <mergeCell ref="UXG24:UXL24"/>
    <mergeCell ref="UXM24:UXR24"/>
    <mergeCell ref="UXS24:UXX24"/>
    <mergeCell ref="UXY24:UYD24"/>
    <mergeCell ref="UYE24:UYJ24"/>
    <mergeCell ref="UVQ24:UVV24"/>
    <mergeCell ref="UVW24:UWB24"/>
    <mergeCell ref="UWC24:UWH24"/>
    <mergeCell ref="UWI24:UWN24"/>
    <mergeCell ref="UWO24:UWT24"/>
    <mergeCell ref="UWU24:UWZ24"/>
    <mergeCell ref="UUG24:UUL24"/>
    <mergeCell ref="UUM24:UUR24"/>
    <mergeCell ref="UUS24:UUX24"/>
    <mergeCell ref="UUY24:UVD24"/>
    <mergeCell ref="UVE24:UVJ24"/>
    <mergeCell ref="UVK24:UVP24"/>
    <mergeCell ref="VBE24:VBJ24"/>
    <mergeCell ref="VBK24:VBP24"/>
    <mergeCell ref="VBQ24:VBV24"/>
    <mergeCell ref="VBW24:VCB24"/>
    <mergeCell ref="VCC24:VCH24"/>
    <mergeCell ref="VCI24:VCN24"/>
    <mergeCell ref="UZU24:UZZ24"/>
    <mergeCell ref="VAA24:VAF24"/>
    <mergeCell ref="VAG24:VAL24"/>
    <mergeCell ref="VAM24:VAR24"/>
    <mergeCell ref="VAS24:VAX24"/>
    <mergeCell ref="VAY24:VBD24"/>
    <mergeCell ref="UYK24:UYP24"/>
    <mergeCell ref="UYQ24:UYV24"/>
    <mergeCell ref="UYW24:UZB24"/>
    <mergeCell ref="UZC24:UZH24"/>
    <mergeCell ref="UZI24:UZN24"/>
    <mergeCell ref="UZO24:UZT24"/>
    <mergeCell ref="VFI24:VFN24"/>
    <mergeCell ref="VFO24:VFT24"/>
    <mergeCell ref="VFU24:VFZ24"/>
    <mergeCell ref="VGA24:VGF24"/>
    <mergeCell ref="VGG24:VGL24"/>
    <mergeCell ref="VGM24:VGR24"/>
    <mergeCell ref="VDY24:VED24"/>
    <mergeCell ref="VEE24:VEJ24"/>
    <mergeCell ref="VEK24:VEP24"/>
    <mergeCell ref="VEQ24:VEV24"/>
    <mergeCell ref="VEW24:VFB24"/>
    <mergeCell ref="VFC24:VFH24"/>
    <mergeCell ref="VCO24:VCT24"/>
    <mergeCell ref="VCU24:VCZ24"/>
    <mergeCell ref="VDA24:VDF24"/>
    <mergeCell ref="VDG24:VDL24"/>
    <mergeCell ref="VDM24:VDR24"/>
    <mergeCell ref="VDS24:VDX24"/>
    <mergeCell ref="VJM24:VJR24"/>
    <mergeCell ref="VJS24:VJX24"/>
    <mergeCell ref="VJY24:VKD24"/>
    <mergeCell ref="VKE24:VKJ24"/>
    <mergeCell ref="VKK24:VKP24"/>
    <mergeCell ref="VKQ24:VKV24"/>
    <mergeCell ref="VIC24:VIH24"/>
    <mergeCell ref="VII24:VIN24"/>
    <mergeCell ref="VIO24:VIT24"/>
    <mergeCell ref="VIU24:VIZ24"/>
    <mergeCell ref="VJA24:VJF24"/>
    <mergeCell ref="VJG24:VJL24"/>
    <mergeCell ref="VGS24:VGX24"/>
    <mergeCell ref="VGY24:VHD24"/>
    <mergeCell ref="VHE24:VHJ24"/>
    <mergeCell ref="VHK24:VHP24"/>
    <mergeCell ref="VHQ24:VHV24"/>
    <mergeCell ref="VHW24:VIB24"/>
    <mergeCell ref="VNQ24:VNV24"/>
    <mergeCell ref="VNW24:VOB24"/>
    <mergeCell ref="VOC24:VOH24"/>
    <mergeCell ref="VOI24:VON24"/>
    <mergeCell ref="VOO24:VOT24"/>
    <mergeCell ref="VOU24:VOZ24"/>
    <mergeCell ref="VMG24:VML24"/>
    <mergeCell ref="VMM24:VMR24"/>
    <mergeCell ref="VMS24:VMX24"/>
    <mergeCell ref="VMY24:VND24"/>
    <mergeCell ref="VNE24:VNJ24"/>
    <mergeCell ref="VNK24:VNP24"/>
    <mergeCell ref="VKW24:VLB24"/>
    <mergeCell ref="VLC24:VLH24"/>
    <mergeCell ref="VLI24:VLN24"/>
    <mergeCell ref="VLO24:VLT24"/>
    <mergeCell ref="VLU24:VLZ24"/>
    <mergeCell ref="VMA24:VMF24"/>
    <mergeCell ref="VRU24:VRZ24"/>
    <mergeCell ref="VSA24:VSF24"/>
    <mergeCell ref="VSG24:VSL24"/>
    <mergeCell ref="VSM24:VSR24"/>
    <mergeCell ref="VSS24:VSX24"/>
    <mergeCell ref="VSY24:VTD24"/>
    <mergeCell ref="VQK24:VQP24"/>
    <mergeCell ref="VQQ24:VQV24"/>
    <mergeCell ref="VQW24:VRB24"/>
    <mergeCell ref="VRC24:VRH24"/>
    <mergeCell ref="VRI24:VRN24"/>
    <mergeCell ref="VRO24:VRT24"/>
    <mergeCell ref="VPA24:VPF24"/>
    <mergeCell ref="VPG24:VPL24"/>
    <mergeCell ref="VPM24:VPR24"/>
    <mergeCell ref="VPS24:VPX24"/>
    <mergeCell ref="VPY24:VQD24"/>
    <mergeCell ref="VQE24:VQJ24"/>
    <mergeCell ref="VVY24:VWD24"/>
    <mergeCell ref="VWE24:VWJ24"/>
    <mergeCell ref="VWK24:VWP24"/>
    <mergeCell ref="VWQ24:VWV24"/>
    <mergeCell ref="VWW24:VXB24"/>
    <mergeCell ref="VXC24:VXH24"/>
    <mergeCell ref="VUO24:VUT24"/>
    <mergeCell ref="VUU24:VUZ24"/>
    <mergeCell ref="VVA24:VVF24"/>
    <mergeCell ref="VVG24:VVL24"/>
    <mergeCell ref="VVM24:VVR24"/>
    <mergeCell ref="VVS24:VVX24"/>
    <mergeCell ref="VTE24:VTJ24"/>
    <mergeCell ref="VTK24:VTP24"/>
    <mergeCell ref="VTQ24:VTV24"/>
    <mergeCell ref="VTW24:VUB24"/>
    <mergeCell ref="VUC24:VUH24"/>
    <mergeCell ref="VUI24:VUN24"/>
    <mergeCell ref="WAC24:WAH24"/>
    <mergeCell ref="WAI24:WAN24"/>
    <mergeCell ref="WAO24:WAT24"/>
    <mergeCell ref="WAU24:WAZ24"/>
    <mergeCell ref="WBA24:WBF24"/>
    <mergeCell ref="WBG24:WBL24"/>
    <mergeCell ref="VYS24:VYX24"/>
    <mergeCell ref="VYY24:VZD24"/>
    <mergeCell ref="VZE24:VZJ24"/>
    <mergeCell ref="VZK24:VZP24"/>
    <mergeCell ref="VZQ24:VZV24"/>
    <mergeCell ref="VZW24:WAB24"/>
    <mergeCell ref="VXI24:VXN24"/>
    <mergeCell ref="VXO24:VXT24"/>
    <mergeCell ref="VXU24:VXZ24"/>
    <mergeCell ref="VYA24:VYF24"/>
    <mergeCell ref="VYG24:VYL24"/>
    <mergeCell ref="VYM24:VYR24"/>
    <mergeCell ref="WEG24:WEL24"/>
    <mergeCell ref="WEM24:WER24"/>
    <mergeCell ref="WES24:WEX24"/>
    <mergeCell ref="WEY24:WFD24"/>
    <mergeCell ref="WFE24:WFJ24"/>
    <mergeCell ref="WFK24:WFP24"/>
    <mergeCell ref="WCW24:WDB24"/>
    <mergeCell ref="WDC24:WDH24"/>
    <mergeCell ref="WDI24:WDN24"/>
    <mergeCell ref="WDO24:WDT24"/>
    <mergeCell ref="WDU24:WDZ24"/>
    <mergeCell ref="WEA24:WEF24"/>
    <mergeCell ref="WBM24:WBR24"/>
    <mergeCell ref="WBS24:WBX24"/>
    <mergeCell ref="WBY24:WCD24"/>
    <mergeCell ref="WCE24:WCJ24"/>
    <mergeCell ref="WCK24:WCP24"/>
    <mergeCell ref="WCQ24:WCV24"/>
    <mergeCell ref="WIK24:WIP24"/>
    <mergeCell ref="WIQ24:WIV24"/>
    <mergeCell ref="WIW24:WJB24"/>
    <mergeCell ref="WJC24:WJH24"/>
    <mergeCell ref="WJI24:WJN24"/>
    <mergeCell ref="WJO24:WJT24"/>
    <mergeCell ref="WHA24:WHF24"/>
    <mergeCell ref="WHG24:WHL24"/>
    <mergeCell ref="WHM24:WHR24"/>
    <mergeCell ref="WHS24:WHX24"/>
    <mergeCell ref="WHY24:WID24"/>
    <mergeCell ref="WIE24:WIJ24"/>
    <mergeCell ref="WFQ24:WFV24"/>
    <mergeCell ref="WFW24:WGB24"/>
    <mergeCell ref="WGC24:WGH24"/>
    <mergeCell ref="WGI24:WGN24"/>
    <mergeCell ref="WGO24:WGT24"/>
    <mergeCell ref="WGU24:WGZ24"/>
    <mergeCell ref="WMO24:WMT24"/>
    <mergeCell ref="WMU24:WMZ24"/>
    <mergeCell ref="WNA24:WNF24"/>
    <mergeCell ref="WNG24:WNL24"/>
    <mergeCell ref="WNM24:WNR24"/>
    <mergeCell ref="WNS24:WNX24"/>
    <mergeCell ref="WLE24:WLJ24"/>
    <mergeCell ref="WLK24:WLP24"/>
    <mergeCell ref="WLQ24:WLV24"/>
    <mergeCell ref="WLW24:WMB24"/>
    <mergeCell ref="WMC24:WMH24"/>
    <mergeCell ref="WMI24:WMN24"/>
    <mergeCell ref="WJU24:WJZ24"/>
    <mergeCell ref="WKA24:WKF24"/>
    <mergeCell ref="WKG24:WKL24"/>
    <mergeCell ref="WKM24:WKR24"/>
    <mergeCell ref="WKS24:WKX24"/>
    <mergeCell ref="WKY24:WLD24"/>
    <mergeCell ref="WQS24:WQX24"/>
    <mergeCell ref="WQY24:WRD24"/>
    <mergeCell ref="WRE24:WRJ24"/>
    <mergeCell ref="WRK24:WRP24"/>
    <mergeCell ref="WRQ24:WRV24"/>
    <mergeCell ref="WRW24:WSB24"/>
    <mergeCell ref="WPI24:WPN24"/>
    <mergeCell ref="WPO24:WPT24"/>
    <mergeCell ref="WPU24:WPZ24"/>
    <mergeCell ref="WQA24:WQF24"/>
    <mergeCell ref="WQG24:WQL24"/>
    <mergeCell ref="WQM24:WQR24"/>
    <mergeCell ref="WNY24:WOD24"/>
    <mergeCell ref="WOE24:WOJ24"/>
    <mergeCell ref="WOK24:WOP24"/>
    <mergeCell ref="WOQ24:WOV24"/>
    <mergeCell ref="WOW24:WPB24"/>
    <mergeCell ref="WPC24:WPH24"/>
    <mergeCell ref="WUW24:WVB24"/>
    <mergeCell ref="WVC24:WVH24"/>
    <mergeCell ref="WVI24:WVN24"/>
    <mergeCell ref="WVO24:WVT24"/>
    <mergeCell ref="WVU24:WVZ24"/>
    <mergeCell ref="WWA24:WWF24"/>
    <mergeCell ref="WTM24:WTR24"/>
    <mergeCell ref="WTS24:WTX24"/>
    <mergeCell ref="WTY24:WUD24"/>
    <mergeCell ref="WUE24:WUJ24"/>
    <mergeCell ref="WUK24:WUP24"/>
    <mergeCell ref="WUQ24:WUV24"/>
    <mergeCell ref="WSC24:WSH24"/>
    <mergeCell ref="WSI24:WSN24"/>
    <mergeCell ref="WSO24:WST24"/>
    <mergeCell ref="WSU24:WSZ24"/>
    <mergeCell ref="WTA24:WTF24"/>
    <mergeCell ref="WTG24:WTL24"/>
    <mergeCell ref="XCS24:XCX24"/>
    <mergeCell ref="XCY24:XDD24"/>
    <mergeCell ref="XAK24:XAP24"/>
    <mergeCell ref="XAQ24:XAV24"/>
    <mergeCell ref="XAW24:XBB24"/>
    <mergeCell ref="XBC24:XBH24"/>
    <mergeCell ref="FM28:FR28"/>
    <mergeCell ref="FS28:FX28"/>
    <mergeCell ref="FY28:GD28"/>
    <mergeCell ref="GE28:GJ28"/>
    <mergeCell ref="GK28:GP28"/>
    <mergeCell ref="GQ28:GV28"/>
    <mergeCell ref="XBI24:XBN24"/>
    <mergeCell ref="XBO24:XBT24"/>
    <mergeCell ref="WZA24:WZF24"/>
    <mergeCell ref="WZG24:WZL24"/>
    <mergeCell ref="WZM24:WZR24"/>
    <mergeCell ref="WZS24:WZX24"/>
    <mergeCell ref="WZY24:XAD24"/>
    <mergeCell ref="XAE24:XAJ24"/>
    <mergeCell ref="WXQ24:WXV24"/>
    <mergeCell ref="WXW24:WYB24"/>
    <mergeCell ref="WYC24:WYH24"/>
    <mergeCell ref="WYI24:WYN24"/>
    <mergeCell ref="WYO24:WYT24"/>
    <mergeCell ref="WYU24:WYZ24"/>
    <mergeCell ref="WWG24:WWL24"/>
    <mergeCell ref="WWM24:WWR24"/>
    <mergeCell ref="WWS24:WWX24"/>
    <mergeCell ref="WWY24:WXD24"/>
    <mergeCell ref="WXE24:WXJ24"/>
    <mergeCell ref="WXK24:WXP24"/>
    <mergeCell ref="IY28:JD28"/>
    <mergeCell ref="JE28:JJ28"/>
    <mergeCell ref="JK28:JP28"/>
    <mergeCell ref="GW28:HB28"/>
    <mergeCell ref="HC28:HH28"/>
    <mergeCell ref="HI28:HN28"/>
    <mergeCell ref="HO28:HT28"/>
    <mergeCell ref="HU28:HZ28"/>
    <mergeCell ref="IA28:IF28"/>
    <mergeCell ref="XEO24:XET24"/>
    <mergeCell ref="XEU24:XEZ24"/>
    <mergeCell ref="XFA24:XFD24"/>
    <mergeCell ref="S28:X28"/>
    <mergeCell ref="Y28:AD28"/>
    <mergeCell ref="AE28:AJ28"/>
    <mergeCell ref="AK28:AP28"/>
    <mergeCell ref="AQ28:AV28"/>
    <mergeCell ref="AW28:BB28"/>
    <mergeCell ref="BC28:BH28"/>
    <mergeCell ref="XDE24:XDJ24"/>
    <mergeCell ref="XDK24:XDP24"/>
    <mergeCell ref="XDQ24:XDV24"/>
    <mergeCell ref="XDW24:XEB24"/>
    <mergeCell ref="XEC24:XEH24"/>
    <mergeCell ref="XEI24:XEN24"/>
    <mergeCell ref="XBU24:XBZ24"/>
    <mergeCell ref="XCA24:XCF24"/>
    <mergeCell ref="XCG24:XCL24"/>
    <mergeCell ref="XCM24:XCR24"/>
    <mergeCell ref="MK28:MP28"/>
    <mergeCell ref="MQ28:MV28"/>
    <mergeCell ref="MW28:NB28"/>
    <mergeCell ref="NC28:NH28"/>
    <mergeCell ref="NI28:NN28"/>
    <mergeCell ref="NO28:NT28"/>
    <mergeCell ref="LA28:LF28"/>
    <mergeCell ref="LG28:LL28"/>
    <mergeCell ref="LM28:LR28"/>
    <mergeCell ref="LS28:LX28"/>
    <mergeCell ref="LY28:MD28"/>
    <mergeCell ref="ME28:MJ28"/>
    <mergeCell ref="JQ28:JV28"/>
    <mergeCell ref="JW28:KB28"/>
    <mergeCell ref="KC28:KH28"/>
    <mergeCell ref="KI28:KN28"/>
    <mergeCell ref="KO28:KT28"/>
    <mergeCell ref="KU28:KZ28"/>
    <mergeCell ref="QO28:QT28"/>
    <mergeCell ref="QU28:QZ28"/>
    <mergeCell ref="RA28:RF28"/>
    <mergeCell ref="RG28:RL28"/>
    <mergeCell ref="RM28:RR28"/>
    <mergeCell ref="RS28:RX28"/>
    <mergeCell ref="PE28:PJ28"/>
    <mergeCell ref="PK28:PP28"/>
    <mergeCell ref="PQ28:PV28"/>
    <mergeCell ref="PW28:QB28"/>
    <mergeCell ref="QC28:QH28"/>
    <mergeCell ref="QI28:QN28"/>
    <mergeCell ref="NU28:NZ28"/>
    <mergeCell ref="OA28:OF28"/>
    <mergeCell ref="OG28:OL28"/>
    <mergeCell ref="OM28:OR28"/>
    <mergeCell ref="OS28:OX28"/>
    <mergeCell ref="OY28:PD28"/>
    <mergeCell ref="US28:UX28"/>
    <mergeCell ref="UY28:VD28"/>
    <mergeCell ref="VE28:VJ28"/>
    <mergeCell ref="VK28:VP28"/>
    <mergeCell ref="VQ28:VV28"/>
    <mergeCell ref="VW28:WB28"/>
    <mergeCell ref="TI28:TN28"/>
    <mergeCell ref="TO28:TT28"/>
    <mergeCell ref="TU28:TZ28"/>
    <mergeCell ref="UA28:UF28"/>
    <mergeCell ref="UG28:UL28"/>
    <mergeCell ref="UM28:UR28"/>
    <mergeCell ref="RY28:SD28"/>
    <mergeCell ref="SE28:SJ28"/>
    <mergeCell ref="SK28:SP28"/>
    <mergeCell ref="SQ28:SV28"/>
    <mergeCell ref="SW28:TB28"/>
    <mergeCell ref="TC28:TH28"/>
    <mergeCell ref="YW28:ZB28"/>
    <mergeCell ref="ZC28:ZH28"/>
    <mergeCell ref="ZI28:ZN28"/>
    <mergeCell ref="ZO28:ZT28"/>
    <mergeCell ref="ZU28:ZZ28"/>
    <mergeCell ref="AAA28:AAF28"/>
    <mergeCell ref="XM28:XR28"/>
    <mergeCell ref="XS28:XX28"/>
    <mergeCell ref="XY28:YD28"/>
    <mergeCell ref="YE28:YJ28"/>
    <mergeCell ref="YK28:YP28"/>
    <mergeCell ref="YQ28:YV28"/>
    <mergeCell ref="WC28:WH28"/>
    <mergeCell ref="WI28:WN28"/>
    <mergeCell ref="WO28:WT28"/>
    <mergeCell ref="WU28:WZ28"/>
    <mergeCell ref="XA28:XF28"/>
    <mergeCell ref="XG28:XL28"/>
    <mergeCell ref="ADA28:ADF28"/>
    <mergeCell ref="ADG28:ADL28"/>
    <mergeCell ref="ADM28:ADR28"/>
    <mergeCell ref="ADS28:ADX28"/>
    <mergeCell ref="ADY28:AED28"/>
    <mergeCell ref="AEE28:AEJ28"/>
    <mergeCell ref="ABQ28:ABV28"/>
    <mergeCell ref="ABW28:ACB28"/>
    <mergeCell ref="ACC28:ACH28"/>
    <mergeCell ref="ACI28:ACN28"/>
    <mergeCell ref="ACO28:ACT28"/>
    <mergeCell ref="ACU28:ACZ28"/>
    <mergeCell ref="AAG28:AAL28"/>
    <mergeCell ref="AAM28:AAR28"/>
    <mergeCell ref="AAS28:AAX28"/>
    <mergeCell ref="AAY28:ABD28"/>
    <mergeCell ref="ABE28:ABJ28"/>
    <mergeCell ref="ABK28:ABP28"/>
    <mergeCell ref="AHE28:AHJ28"/>
    <mergeCell ref="AHK28:AHP28"/>
    <mergeCell ref="AHQ28:AHV28"/>
    <mergeCell ref="AHW28:AIB28"/>
    <mergeCell ref="AIC28:AIH28"/>
    <mergeCell ref="AII28:AIN28"/>
    <mergeCell ref="AFU28:AFZ28"/>
    <mergeCell ref="AGA28:AGF28"/>
    <mergeCell ref="AGG28:AGL28"/>
    <mergeCell ref="AGM28:AGR28"/>
    <mergeCell ref="AGS28:AGX28"/>
    <mergeCell ref="AGY28:AHD28"/>
    <mergeCell ref="AEK28:AEP28"/>
    <mergeCell ref="AEQ28:AEV28"/>
    <mergeCell ref="AEW28:AFB28"/>
    <mergeCell ref="AFC28:AFH28"/>
    <mergeCell ref="AFI28:AFN28"/>
    <mergeCell ref="AFO28:AFT28"/>
    <mergeCell ref="ALI28:ALN28"/>
    <mergeCell ref="ALO28:ALT28"/>
    <mergeCell ref="ALU28:ALZ28"/>
    <mergeCell ref="AMA28:AMF28"/>
    <mergeCell ref="AMG28:AML28"/>
    <mergeCell ref="AMM28:AMR28"/>
    <mergeCell ref="AJY28:AKD28"/>
    <mergeCell ref="AKE28:AKJ28"/>
    <mergeCell ref="AKK28:AKP28"/>
    <mergeCell ref="AKQ28:AKV28"/>
    <mergeCell ref="AKW28:ALB28"/>
    <mergeCell ref="ALC28:ALH28"/>
    <mergeCell ref="AIO28:AIT28"/>
    <mergeCell ref="AIU28:AIZ28"/>
    <mergeCell ref="AJA28:AJF28"/>
    <mergeCell ref="AJG28:AJL28"/>
    <mergeCell ref="AJM28:AJR28"/>
    <mergeCell ref="AJS28:AJX28"/>
    <mergeCell ref="APM28:APR28"/>
    <mergeCell ref="APS28:APX28"/>
    <mergeCell ref="APY28:AQD28"/>
    <mergeCell ref="AQE28:AQJ28"/>
    <mergeCell ref="AQK28:AQP28"/>
    <mergeCell ref="AQQ28:AQV28"/>
    <mergeCell ref="AOC28:AOH28"/>
    <mergeCell ref="AOI28:AON28"/>
    <mergeCell ref="AOO28:AOT28"/>
    <mergeCell ref="AOU28:AOZ28"/>
    <mergeCell ref="APA28:APF28"/>
    <mergeCell ref="APG28:APL28"/>
    <mergeCell ref="AMS28:AMX28"/>
    <mergeCell ref="AMY28:AND28"/>
    <mergeCell ref="ANE28:ANJ28"/>
    <mergeCell ref="ANK28:ANP28"/>
    <mergeCell ref="ANQ28:ANV28"/>
    <mergeCell ref="ANW28:AOB28"/>
    <mergeCell ref="ATQ28:ATV28"/>
    <mergeCell ref="ATW28:AUB28"/>
    <mergeCell ref="AUC28:AUH28"/>
    <mergeCell ref="AUI28:AUN28"/>
    <mergeCell ref="AUO28:AUT28"/>
    <mergeCell ref="AUU28:AUZ28"/>
    <mergeCell ref="ASG28:ASL28"/>
    <mergeCell ref="ASM28:ASR28"/>
    <mergeCell ref="ASS28:ASX28"/>
    <mergeCell ref="ASY28:ATD28"/>
    <mergeCell ref="ATE28:ATJ28"/>
    <mergeCell ref="ATK28:ATP28"/>
    <mergeCell ref="AQW28:ARB28"/>
    <mergeCell ref="ARC28:ARH28"/>
    <mergeCell ref="ARI28:ARN28"/>
    <mergeCell ref="ARO28:ART28"/>
    <mergeCell ref="ARU28:ARZ28"/>
    <mergeCell ref="ASA28:ASF28"/>
    <mergeCell ref="AXU28:AXZ28"/>
    <mergeCell ref="AYA28:AYF28"/>
    <mergeCell ref="AYG28:AYL28"/>
    <mergeCell ref="AYM28:AYR28"/>
    <mergeCell ref="AYS28:AYX28"/>
    <mergeCell ref="AYY28:AZD28"/>
    <mergeCell ref="AWK28:AWP28"/>
    <mergeCell ref="AWQ28:AWV28"/>
    <mergeCell ref="AWW28:AXB28"/>
    <mergeCell ref="AXC28:AXH28"/>
    <mergeCell ref="AXI28:AXN28"/>
    <mergeCell ref="AXO28:AXT28"/>
    <mergeCell ref="AVA28:AVF28"/>
    <mergeCell ref="AVG28:AVL28"/>
    <mergeCell ref="AVM28:AVR28"/>
    <mergeCell ref="AVS28:AVX28"/>
    <mergeCell ref="AVY28:AWD28"/>
    <mergeCell ref="AWE28:AWJ28"/>
    <mergeCell ref="BBY28:BCD28"/>
    <mergeCell ref="BCE28:BCJ28"/>
    <mergeCell ref="BCK28:BCP28"/>
    <mergeCell ref="BCQ28:BCV28"/>
    <mergeCell ref="BCW28:BDB28"/>
    <mergeCell ref="BDC28:BDH28"/>
    <mergeCell ref="BAO28:BAT28"/>
    <mergeCell ref="BAU28:BAZ28"/>
    <mergeCell ref="BBA28:BBF28"/>
    <mergeCell ref="BBG28:BBL28"/>
    <mergeCell ref="BBM28:BBR28"/>
    <mergeCell ref="BBS28:BBX28"/>
    <mergeCell ref="AZE28:AZJ28"/>
    <mergeCell ref="AZK28:AZP28"/>
    <mergeCell ref="AZQ28:AZV28"/>
    <mergeCell ref="AZW28:BAB28"/>
    <mergeCell ref="BAC28:BAH28"/>
    <mergeCell ref="BAI28:BAN28"/>
    <mergeCell ref="BGC28:BGH28"/>
    <mergeCell ref="BGI28:BGN28"/>
    <mergeCell ref="BGO28:BGT28"/>
    <mergeCell ref="BGU28:BGZ28"/>
    <mergeCell ref="BHA28:BHF28"/>
    <mergeCell ref="BHG28:BHL28"/>
    <mergeCell ref="BES28:BEX28"/>
    <mergeCell ref="BEY28:BFD28"/>
    <mergeCell ref="BFE28:BFJ28"/>
    <mergeCell ref="BFK28:BFP28"/>
    <mergeCell ref="BFQ28:BFV28"/>
    <mergeCell ref="BFW28:BGB28"/>
    <mergeCell ref="BDI28:BDN28"/>
    <mergeCell ref="BDO28:BDT28"/>
    <mergeCell ref="BDU28:BDZ28"/>
    <mergeCell ref="BEA28:BEF28"/>
    <mergeCell ref="BEG28:BEL28"/>
    <mergeCell ref="BEM28:BER28"/>
    <mergeCell ref="BKG28:BKL28"/>
    <mergeCell ref="BKM28:BKR28"/>
    <mergeCell ref="BKS28:BKX28"/>
    <mergeCell ref="BKY28:BLD28"/>
    <mergeCell ref="BLE28:BLJ28"/>
    <mergeCell ref="BLK28:BLP28"/>
    <mergeCell ref="BIW28:BJB28"/>
    <mergeCell ref="BJC28:BJH28"/>
    <mergeCell ref="BJI28:BJN28"/>
    <mergeCell ref="BJO28:BJT28"/>
    <mergeCell ref="BJU28:BJZ28"/>
    <mergeCell ref="BKA28:BKF28"/>
    <mergeCell ref="BHM28:BHR28"/>
    <mergeCell ref="BHS28:BHX28"/>
    <mergeCell ref="BHY28:BID28"/>
    <mergeCell ref="BIE28:BIJ28"/>
    <mergeCell ref="BIK28:BIP28"/>
    <mergeCell ref="BIQ28:BIV28"/>
    <mergeCell ref="BOK28:BOP28"/>
    <mergeCell ref="BOQ28:BOV28"/>
    <mergeCell ref="BOW28:BPB28"/>
    <mergeCell ref="BPC28:BPH28"/>
    <mergeCell ref="BPI28:BPN28"/>
    <mergeCell ref="BPO28:BPT28"/>
    <mergeCell ref="BNA28:BNF28"/>
    <mergeCell ref="BNG28:BNL28"/>
    <mergeCell ref="BNM28:BNR28"/>
    <mergeCell ref="BNS28:BNX28"/>
    <mergeCell ref="BNY28:BOD28"/>
    <mergeCell ref="BOE28:BOJ28"/>
    <mergeCell ref="BLQ28:BLV28"/>
    <mergeCell ref="BLW28:BMB28"/>
    <mergeCell ref="BMC28:BMH28"/>
    <mergeCell ref="BMI28:BMN28"/>
    <mergeCell ref="BMO28:BMT28"/>
    <mergeCell ref="BMU28:BMZ28"/>
    <mergeCell ref="BSO28:BST28"/>
    <mergeCell ref="BSU28:BSZ28"/>
    <mergeCell ref="BTA28:BTF28"/>
    <mergeCell ref="BTG28:BTL28"/>
    <mergeCell ref="BTM28:BTR28"/>
    <mergeCell ref="BTS28:BTX28"/>
    <mergeCell ref="BRE28:BRJ28"/>
    <mergeCell ref="BRK28:BRP28"/>
    <mergeCell ref="BRQ28:BRV28"/>
    <mergeCell ref="BRW28:BSB28"/>
    <mergeCell ref="BSC28:BSH28"/>
    <mergeCell ref="BSI28:BSN28"/>
    <mergeCell ref="BPU28:BPZ28"/>
    <mergeCell ref="BQA28:BQF28"/>
    <mergeCell ref="BQG28:BQL28"/>
    <mergeCell ref="BQM28:BQR28"/>
    <mergeCell ref="BQS28:BQX28"/>
    <mergeCell ref="BQY28:BRD28"/>
    <mergeCell ref="BWS28:BWX28"/>
    <mergeCell ref="BWY28:BXD28"/>
    <mergeCell ref="BXE28:BXJ28"/>
    <mergeCell ref="BXK28:BXP28"/>
    <mergeCell ref="BXQ28:BXV28"/>
    <mergeCell ref="BXW28:BYB28"/>
    <mergeCell ref="BVI28:BVN28"/>
    <mergeCell ref="BVO28:BVT28"/>
    <mergeCell ref="BVU28:BVZ28"/>
    <mergeCell ref="BWA28:BWF28"/>
    <mergeCell ref="BWG28:BWL28"/>
    <mergeCell ref="BWM28:BWR28"/>
    <mergeCell ref="BTY28:BUD28"/>
    <mergeCell ref="BUE28:BUJ28"/>
    <mergeCell ref="BUK28:BUP28"/>
    <mergeCell ref="BUQ28:BUV28"/>
    <mergeCell ref="BUW28:BVB28"/>
    <mergeCell ref="BVC28:BVH28"/>
    <mergeCell ref="CAW28:CBB28"/>
    <mergeCell ref="CBC28:CBH28"/>
    <mergeCell ref="CBI28:CBN28"/>
    <mergeCell ref="CBO28:CBT28"/>
    <mergeCell ref="CBU28:CBZ28"/>
    <mergeCell ref="CCA28:CCF28"/>
    <mergeCell ref="BZM28:BZR28"/>
    <mergeCell ref="BZS28:BZX28"/>
    <mergeCell ref="BZY28:CAD28"/>
    <mergeCell ref="CAE28:CAJ28"/>
    <mergeCell ref="CAK28:CAP28"/>
    <mergeCell ref="CAQ28:CAV28"/>
    <mergeCell ref="BYC28:BYH28"/>
    <mergeCell ref="BYI28:BYN28"/>
    <mergeCell ref="BYO28:BYT28"/>
    <mergeCell ref="BYU28:BYZ28"/>
    <mergeCell ref="BZA28:BZF28"/>
    <mergeCell ref="BZG28:BZL28"/>
    <mergeCell ref="CFA28:CFF28"/>
    <mergeCell ref="CFG28:CFL28"/>
    <mergeCell ref="CFM28:CFR28"/>
    <mergeCell ref="CFS28:CFX28"/>
    <mergeCell ref="CFY28:CGD28"/>
    <mergeCell ref="CGE28:CGJ28"/>
    <mergeCell ref="CDQ28:CDV28"/>
    <mergeCell ref="CDW28:CEB28"/>
    <mergeCell ref="CEC28:CEH28"/>
    <mergeCell ref="CEI28:CEN28"/>
    <mergeCell ref="CEO28:CET28"/>
    <mergeCell ref="CEU28:CEZ28"/>
    <mergeCell ref="CCG28:CCL28"/>
    <mergeCell ref="CCM28:CCR28"/>
    <mergeCell ref="CCS28:CCX28"/>
    <mergeCell ref="CCY28:CDD28"/>
    <mergeCell ref="CDE28:CDJ28"/>
    <mergeCell ref="CDK28:CDP28"/>
    <mergeCell ref="CJE28:CJJ28"/>
    <mergeCell ref="CJK28:CJP28"/>
    <mergeCell ref="CJQ28:CJV28"/>
    <mergeCell ref="CJW28:CKB28"/>
    <mergeCell ref="CKC28:CKH28"/>
    <mergeCell ref="CKI28:CKN28"/>
    <mergeCell ref="CHU28:CHZ28"/>
    <mergeCell ref="CIA28:CIF28"/>
    <mergeCell ref="CIG28:CIL28"/>
    <mergeCell ref="CIM28:CIR28"/>
    <mergeCell ref="CIS28:CIX28"/>
    <mergeCell ref="CIY28:CJD28"/>
    <mergeCell ref="CGK28:CGP28"/>
    <mergeCell ref="CGQ28:CGV28"/>
    <mergeCell ref="CGW28:CHB28"/>
    <mergeCell ref="CHC28:CHH28"/>
    <mergeCell ref="CHI28:CHN28"/>
    <mergeCell ref="CHO28:CHT28"/>
    <mergeCell ref="CNI28:CNN28"/>
    <mergeCell ref="CNO28:CNT28"/>
    <mergeCell ref="CNU28:CNZ28"/>
    <mergeCell ref="COA28:COF28"/>
    <mergeCell ref="COG28:COL28"/>
    <mergeCell ref="COM28:COR28"/>
    <mergeCell ref="CLY28:CMD28"/>
    <mergeCell ref="CME28:CMJ28"/>
    <mergeCell ref="CMK28:CMP28"/>
    <mergeCell ref="CMQ28:CMV28"/>
    <mergeCell ref="CMW28:CNB28"/>
    <mergeCell ref="CNC28:CNH28"/>
    <mergeCell ref="CKO28:CKT28"/>
    <mergeCell ref="CKU28:CKZ28"/>
    <mergeCell ref="CLA28:CLF28"/>
    <mergeCell ref="CLG28:CLL28"/>
    <mergeCell ref="CLM28:CLR28"/>
    <mergeCell ref="CLS28:CLX28"/>
    <mergeCell ref="CRM28:CRR28"/>
    <mergeCell ref="CRS28:CRX28"/>
    <mergeCell ref="CRY28:CSD28"/>
    <mergeCell ref="CSE28:CSJ28"/>
    <mergeCell ref="CSK28:CSP28"/>
    <mergeCell ref="CSQ28:CSV28"/>
    <mergeCell ref="CQC28:CQH28"/>
    <mergeCell ref="CQI28:CQN28"/>
    <mergeCell ref="CQO28:CQT28"/>
    <mergeCell ref="CQU28:CQZ28"/>
    <mergeCell ref="CRA28:CRF28"/>
    <mergeCell ref="CRG28:CRL28"/>
    <mergeCell ref="COS28:COX28"/>
    <mergeCell ref="COY28:CPD28"/>
    <mergeCell ref="CPE28:CPJ28"/>
    <mergeCell ref="CPK28:CPP28"/>
    <mergeCell ref="CPQ28:CPV28"/>
    <mergeCell ref="CPW28:CQB28"/>
    <mergeCell ref="CVQ28:CVV28"/>
    <mergeCell ref="CVW28:CWB28"/>
    <mergeCell ref="CWC28:CWH28"/>
    <mergeCell ref="CWI28:CWN28"/>
    <mergeCell ref="CWO28:CWT28"/>
    <mergeCell ref="CWU28:CWZ28"/>
    <mergeCell ref="CUG28:CUL28"/>
    <mergeCell ref="CUM28:CUR28"/>
    <mergeCell ref="CUS28:CUX28"/>
    <mergeCell ref="CUY28:CVD28"/>
    <mergeCell ref="CVE28:CVJ28"/>
    <mergeCell ref="CVK28:CVP28"/>
    <mergeCell ref="CSW28:CTB28"/>
    <mergeCell ref="CTC28:CTH28"/>
    <mergeCell ref="CTI28:CTN28"/>
    <mergeCell ref="CTO28:CTT28"/>
    <mergeCell ref="CTU28:CTZ28"/>
    <mergeCell ref="CUA28:CUF28"/>
    <mergeCell ref="CZU28:CZZ28"/>
    <mergeCell ref="DAA28:DAF28"/>
    <mergeCell ref="DAG28:DAL28"/>
    <mergeCell ref="DAM28:DAR28"/>
    <mergeCell ref="DAS28:DAX28"/>
    <mergeCell ref="DAY28:DBD28"/>
    <mergeCell ref="CYK28:CYP28"/>
    <mergeCell ref="CYQ28:CYV28"/>
    <mergeCell ref="CYW28:CZB28"/>
    <mergeCell ref="CZC28:CZH28"/>
    <mergeCell ref="CZI28:CZN28"/>
    <mergeCell ref="CZO28:CZT28"/>
    <mergeCell ref="CXA28:CXF28"/>
    <mergeCell ref="CXG28:CXL28"/>
    <mergeCell ref="CXM28:CXR28"/>
    <mergeCell ref="CXS28:CXX28"/>
    <mergeCell ref="CXY28:CYD28"/>
    <mergeCell ref="CYE28:CYJ28"/>
    <mergeCell ref="DDY28:DED28"/>
    <mergeCell ref="DEE28:DEJ28"/>
    <mergeCell ref="DEK28:DEP28"/>
    <mergeCell ref="DEQ28:DEV28"/>
    <mergeCell ref="DEW28:DFB28"/>
    <mergeCell ref="DFC28:DFH28"/>
    <mergeCell ref="DCO28:DCT28"/>
    <mergeCell ref="DCU28:DCZ28"/>
    <mergeCell ref="DDA28:DDF28"/>
    <mergeCell ref="DDG28:DDL28"/>
    <mergeCell ref="DDM28:DDR28"/>
    <mergeCell ref="DDS28:DDX28"/>
    <mergeCell ref="DBE28:DBJ28"/>
    <mergeCell ref="DBK28:DBP28"/>
    <mergeCell ref="DBQ28:DBV28"/>
    <mergeCell ref="DBW28:DCB28"/>
    <mergeCell ref="DCC28:DCH28"/>
    <mergeCell ref="DCI28:DCN28"/>
    <mergeCell ref="DIC28:DIH28"/>
    <mergeCell ref="DII28:DIN28"/>
    <mergeCell ref="DIO28:DIT28"/>
    <mergeCell ref="DIU28:DIZ28"/>
    <mergeCell ref="DJA28:DJF28"/>
    <mergeCell ref="DJG28:DJL28"/>
    <mergeCell ref="DGS28:DGX28"/>
    <mergeCell ref="DGY28:DHD28"/>
    <mergeCell ref="DHE28:DHJ28"/>
    <mergeCell ref="DHK28:DHP28"/>
    <mergeCell ref="DHQ28:DHV28"/>
    <mergeCell ref="DHW28:DIB28"/>
    <mergeCell ref="DFI28:DFN28"/>
    <mergeCell ref="DFO28:DFT28"/>
    <mergeCell ref="DFU28:DFZ28"/>
    <mergeCell ref="DGA28:DGF28"/>
    <mergeCell ref="DGG28:DGL28"/>
    <mergeCell ref="DGM28:DGR28"/>
    <mergeCell ref="DMG28:DML28"/>
    <mergeCell ref="DMM28:DMR28"/>
    <mergeCell ref="DMS28:DMX28"/>
    <mergeCell ref="DMY28:DND28"/>
    <mergeCell ref="DNE28:DNJ28"/>
    <mergeCell ref="DNK28:DNP28"/>
    <mergeCell ref="DKW28:DLB28"/>
    <mergeCell ref="DLC28:DLH28"/>
    <mergeCell ref="DLI28:DLN28"/>
    <mergeCell ref="DLO28:DLT28"/>
    <mergeCell ref="DLU28:DLZ28"/>
    <mergeCell ref="DMA28:DMF28"/>
    <mergeCell ref="DJM28:DJR28"/>
    <mergeCell ref="DJS28:DJX28"/>
    <mergeCell ref="DJY28:DKD28"/>
    <mergeCell ref="DKE28:DKJ28"/>
    <mergeCell ref="DKK28:DKP28"/>
    <mergeCell ref="DKQ28:DKV28"/>
    <mergeCell ref="DQK28:DQP28"/>
    <mergeCell ref="DQQ28:DQV28"/>
    <mergeCell ref="DQW28:DRB28"/>
    <mergeCell ref="DRC28:DRH28"/>
    <mergeCell ref="DRI28:DRN28"/>
    <mergeCell ref="DRO28:DRT28"/>
    <mergeCell ref="DPA28:DPF28"/>
    <mergeCell ref="DPG28:DPL28"/>
    <mergeCell ref="DPM28:DPR28"/>
    <mergeCell ref="DPS28:DPX28"/>
    <mergeCell ref="DPY28:DQD28"/>
    <mergeCell ref="DQE28:DQJ28"/>
    <mergeCell ref="DNQ28:DNV28"/>
    <mergeCell ref="DNW28:DOB28"/>
    <mergeCell ref="DOC28:DOH28"/>
    <mergeCell ref="DOI28:DON28"/>
    <mergeCell ref="DOO28:DOT28"/>
    <mergeCell ref="DOU28:DOZ28"/>
    <mergeCell ref="DUO28:DUT28"/>
    <mergeCell ref="DUU28:DUZ28"/>
    <mergeCell ref="DVA28:DVF28"/>
    <mergeCell ref="DVG28:DVL28"/>
    <mergeCell ref="DVM28:DVR28"/>
    <mergeCell ref="DVS28:DVX28"/>
    <mergeCell ref="DTE28:DTJ28"/>
    <mergeCell ref="DTK28:DTP28"/>
    <mergeCell ref="DTQ28:DTV28"/>
    <mergeCell ref="DTW28:DUB28"/>
    <mergeCell ref="DUC28:DUH28"/>
    <mergeCell ref="DUI28:DUN28"/>
    <mergeCell ref="DRU28:DRZ28"/>
    <mergeCell ref="DSA28:DSF28"/>
    <mergeCell ref="DSG28:DSL28"/>
    <mergeCell ref="DSM28:DSR28"/>
    <mergeCell ref="DSS28:DSX28"/>
    <mergeCell ref="DSY28:DTD28"/>
    <mergeCell ref="DYS28:DYX28"/>
    <mergeCell ref="DYY28:DZD28"/>
    <mergeCell ref="DZE28:DZJ28"/>
    <mergeCell ref="DZK28:DZP28"/>
    <mergeCell ref="DZQ28:DZV28"/>
    <mergeCell ref="DZW28:EAB28"/>
    <mergeCell ref="DXI28:DXN28"/>
    <mergeCell ref="DXO28:DXT28"/>
    <mergeCell ref="DXU28:DXZ28"/>
    <mergeCell ref="DYA28:DYF28"/>
    <mergeCell ref="DYG28:DYL28"/>
    <mergeCell ref="DYM28:DYR28"/>
    <mergeCell ref="DVY28:DWD28"/>
    <mergeCell ref="DWE28:DWJ28"/>
    <mergeCell ref="DWK28:DWP28"/>
    <mergeCell ref="DWQ28:DWV28"/>
    <mergeCell ref="DWW28:DXB28"/>
    <mergeCell ref="DXC28:DXH28"/>
    <mergeCell ref="ECW28:EDB28"/>
    <mergeCell ref="EDC28:EDH28"/>
    <mergeCell ref="EDI28:EDN28"/>
    <mergeCell ref="EDO28:EDT28"/>
    <mergeCell ref="EDU28:EDZ28"/>
    <mergeCell ref="EEA28:EEF28"/>
    <mergeCell ref="EBM28:EBR28"/>
    <mergeCell ref="EBS28:EBX28"/>
    <mergeCell ref="EBY28:ECD28"/>
    <mergeCell ref="ECE28:ECJ28"/>
    <mergeCell ref="ECK28:ECP28"/>
    <mergeCell ref="ECQ28:ECV28"/>
    <mergeCell ref="EAC28:EAH28"/>
    <mergeCell ref="EAI28:EAN28"/>
    <mergeCell ref="EAO28:EAT28"/>
    <mergeCell ref="EAU28:EAZ28"/>
    <mergeCell ref="EBA28:EBF28"/>
    <mergeCell ref="EBG28:EBL28"/>
    <mergeCell ref="EHA28:EHF28"/>
    <mergeCell ref="EHG28:EHL28"/>
    <mergeCell ref="EHM28:EHR28"/>
    <mergeCell ref="EHS28:EHX28"/>
    <mergeCell ref="EHY28:EID28"/>
    <mergeCell ref="EIE28:EIJ28"/>
    <mergeCell ref="EFQ28:EFV28"/>
    <mergeCell ref="EFW28:EGB28"/>
    <mergeCell ref="EGC28:EGH28"/>
    <mergeCell ref="EGI28:EGN28"/>
    <mergeCell ref="EGO28:EGT28"/>
    <mergeCell ref="EGU28:EGZ28"/>
    <mergeCell ref="EEG28:EEL28"/>
    <mergeCell ref="EEM28:EER28"/>
    <mergeCell ref="EES28:EEX28"/>
    <mergeCell ref="EEY28:EFD28"/>
    <mergeCell ref="EFE28:EFJ28"/>
    <mergeCell ref="EFK28:EFP28"/>
    <mergeCell ref="ELE28:ELJ28"/>
    <mergeCell ref="ELK28:ELP28"/>
    <mergeCell ref="ELQ28:ELV28"/>
    <mergeCell ref="ELW28:EMB28"/>
    <mergeCell ref="EMC28:EMH28"/>
    <mergeCell ref="EMI28:EMN28"/>
    <mergeCell ref="EJU28:EJZ28"/>
    <mergeCell ref="EKA28:EKF28"/>
    <mergeCell ref="EKG28:EKL28"/>
    <mergeCell ref="EKM28:EKR28"/>
    <mergeCell ref="EKS28:EKX28"/>
    <mergeCell ref="EKY28:ELD28"/>
    <mergeCell ref="EIK28:EIP28"/>
    <mergeCell ref="EIQ28:EIV28"/>
    <mergeCell ref="EIW28:EJB28"/>
    <mergeCell ref="EJC28:EJH28"/>
    <mergeCell ref="EJI28:EJN28"/>
    <mergeCell ref="EJO28:EJT28"/>
    <mergeCell ref="EPI28:EPN28"/>
    <mergeCell ref="EPO28:EPT28"/>
    <mergeCell ref="EPU28:EPZ28"/>
    <mergeCell ref="EQA28:EQF28"/>
    <mergeCell ref="EQG28:EQL28"/>
    <mergeCell ref="EQM28:EQR28"/>
    <mergeCell ref="ENY28:EOD28"/>
    <mergeCell ref="EOE28:EOJ28"/>
    <mergeCell ref="EOK28:EOP28"/>
    <mergeCell ref="EOQ28:EOV28"/>
    <mergeCell ref="EOW28:EPB28"/>
    <mergeCell ref="EPC28:EPH28"/>
    <mergeCell ref="EMO28:EMT28"/>
    <mergeCell ref="EMU28:EMZ28"/>
    <mergeCell ref="ENA28:ENF28"/>
    <mergeCell ref="ENG28:ENL28"/>
    <mergeCell ref="ENM28:ENR28"/>
    <mergeCell ref="ENS28:ENX28"/>
    <mergeCell ref="ETM28:ETR28"/>
    <mergeCell ref="ETS28:ETX28"/>
    <mergeCell ref="ETY28:EUD28"/>
    <mergeCell ref="EUE28:EUJ28"/>
    <mergeCell ref="EUK28:EUP28"/>
    <mergeCell ref="EUQ28:EUV28"/>
    <mergeCell ref="ESC28:ESH28"/>
    <mergeCell ref="ESI28:ESN28"/>
    <mergeCell ref="ESO28:EST28"/>
    <mergeCell ref="ESU28:ESZ28"/>
    <mergeCell ref="ETA28:ETF28"/>
    <mergeCell ref="ETG28:ETL28"/>
    <mergeCell ref="EQS28:EQX28"/>
    <mergeCell ref="EQY28:ERD28"/>
    <mergeCell ref="ERE28:ERJ28"/>
    <mergeCell ref="ERK28:ERP28"/>
    <mergeCell ref="ERQ28:ERV28"/>
    <mergeCell ref="ERW28:ESB28"/>
    <mergeCell ref="EXQ28:EXV28"/>
    <mergeCell ref="EXW28:EYB28"/>
    <mergeCell ref="EYC28:EYH28"/>
    <mergeCell ref="EYI28:EYN28"/>
    <mergeCell ref="EYO28:EYT28"/>
    <mergeCell ref="EYU28:EYZ28"/>
    <mergeCell ref="EWG28:EWL28"/>
    <mergeCell ref="EWM28:EWR28"/>
    <mergeCell ref="EWS28:EWX28"/>
    <mergeCell ref="EWY28:EXD28"/>
    <mergeCell ref="EXE28:EXJ28"/>
    <mergeCell ref="EXK28:EXP28"/>
    <mergeCell ref="EUW28:EVB28"/>
    <mergeCell ref="EVC28:EVH28"/>
    <mergeCell ref="EVI28:EVN28"/>
    <mergeCell ref="EVO28:EVT28"/>
    <mergeCell ref="EVU28:EVZ28"/>
    <mergeCell ref="EWA28:EWF28"/>
    <mergeCell ref="FBU28:FBZ28"/>
    <mergeCell ref="FCA28:FCF28"/>
    <mergeCell ref="FCG28:FCL28"/>
    <mergeCell ref="FCM28:FCR28"/>
    <mergeCell ref="FCS28:FCX28"/>
    <mergeCell ref="FCY28:FDD28"/>
    <mergeCell ref="FAK28:FAP28"/>
    <mergeCell ref="FAQ28:FAV28"/>
    <mergeCell ref="FAW28:FBB28"/>
    <mergeCell ref="FBC28:FBH28"/>
    <mergeCell ref="FBI28:FBN28"/>
    <mergeCell ref="FBO28:FBT28"/>
    <mergeCell ref="EZA28:EZF28"/>
    <mergeCell ref="EZG28:EZL28"/>
    <mergeCell ref="EZM28:EZR28"/>
    <mergeCell ref="EZS28:EZX28"/>
    <mergeCell ref="EZY28:FAD28"/>
    <mergeCell ref="FAE28:FAJ28"/>
    <mergeCell ref="FFY28:FGD28"/>
    <mergeCell ref="FGE28:FGJ28"/>
    <mergeCell ref="FGK28:FGP28"/>
    <mergeCell ref="FGQ28:FGV28"/>
    <mergeCell ref="FGW28:FHB28"/>
    <mergeCell ref="FHC28:FHH28"/>
    <mergeCell ref="FEO28:FET28"/>
    <mergeCell ref="FEU28:FEZ28"/>
    <mergeCell ref="FFA28:FFF28"/>
    <mergeCell ref="FFG28:FFL28"/>
    <mergeCell ref="FFM28:FFR28"/>
    <mergeCell ref="FFS28:FFX28"/>
    <mergeCell ref="FDE28:FDJ28"/>
    <mergeCell ref="FDK28:FDP28"/>
    <mergeCell ref="FDQ28:FDV28"/>
    <mergeCell ref="FDW28:FEB28"/>
    <mergeCell ref="FEC28:FEH28"/>
    <mergeCell ref="FEI28:FEN28"/>
    <mergeCell ref="FKC28:FKH28"/>
    <mergeCell ref="FKI28:FKN28"/>
    <mergeCell ref="FKO28:FKT28"/>
    <mergeCell ref="FKU28:FKZ28"/>
    <mergeCell ref="FLA28:FLF28"/>
    <mergeCell ref="FLG28:FLL28"/>
    <mergeCell ref="FIS28:FIX28"/>
    <mergeCell ref="FIY28:FJD28"/>
    <mergeCell ref="FJE28:FJJ28"/>
    <mergeCell ref="FJK28:FJP28"/>
    <mergeCell ref="FJQ28:FJV28"/>
    <mergeCell ref="FJW28:FKB28"/>
    <mergeCell ref="FHI28:FHN28"/>
    <mergeCell ref="FHO28:FHT28"/>
    <mergeCell ref="FHU28:FHZ28"/>
    <mergeCell ref="FIA28:FIF28"/>
    <mergeCell ref="FIG28:FIL28"/>
    <mergeCell ref="FIM28:FIR28"/>
    <mergeCell ref="FOG28:FOL28"/>
    <mergeCell ref="FOM28:FOR28"/>
    <mergeCell ref="FOS28:FOX28"/>
    <mergeCell ref="FOY28:FPD28"/>
    <mergeCell ref="FPE28:FPJ28"/>
    <mergeCell ref="FPK28:FPP28"/>
    <mergeCell ref="FMW28:FNB28"/>
    <mergeCell ref="FNC28:FNH28"/>
    <mergeCell ref="FNI28:FNN28"/>
    <mergeCell ref="FNO28:FNT28"/>
    <mergeCell ref="FNU28:FNZ28"/>
    <mergeCell ref="FOA28:FOF28"/>
    <mergeCell ref="FLM28:FLR28"/>
    <mergeCell ref="FLS28:FLX28"/>
    <mergeCell ref="FLY28:FMD28"/>
    <mergeCell ref="FME28:FMJ28"/>
    <mergeCell ref="FMK28:FMP28"/>
    <mergeCell ref="FMQ28:FMV28"/>
    <mergeCell ref="FSK28:FSP28"/>
    <mergeCell ref="FSQ28:FSV28"/>
    <mergeCell ref="FSW28:FTB28"/>
    <mergeCell ref="FTC28:FTH28"/>
    <mergeCell ref="FTI28:FTN28"/>
    <mergeCell ref="FTO28:FTT28"/>
    <mergeCell ref="FRA28:FRF28"/>
    <mergeCell ref="FRG28:FRL28"/>
    <mergeCell ref="FRM28:FRR28"/>
    <mergeCell ref="FRS28:FRX28"/>
    <mergeCell ref="FRY28:FSD28"/>
    <mergeCell ref="FSE28:FSJ28"/>
    <mergeCell ref="FPQ28:FPV28"/>
    <mergeCell ref="FPW28:FQB28"/>
    <mergeCell ref="FQC28:FQH28"/>
    <mergeCell ref="FQI28:FQN28"/>
    <mergeCell ref="FQO28:FQT28"/>
    <mergeCell ref="FQU28:FQZ28"/>
    <mergeCell ref="FWO28:FWT28"/>
    <mergeCell ref="FWU28:FWZ28"/>
    <mergeCell ref="FXA28:FXF28"/>
    <mergeCell ref="FXG28:FXL28"/>
    <mergeCell ref="FXM28:FXR28"/>
    <mergeCell ref="FXS28:FXX28"/>
    <mergeCell ref="FVE28:FVJ28"/>
    <mergeCell ref="FVK28:FVP28"/>
    <mergeCell ref="FVQ28:FVV28"/>
    <mergeCell ref="FVW28:FWB28"/>
    <mergeCell ref="FWC28:FWH28"/>
    <mergeCell ref="FWI28:FWN28"/>
    <mergeCell ref="FTU28:FTZ28"/>
    <mergeCell ref="FUA28:FUF28"/>
    <mergeCell ref="FUG28:FUL28"/>
    <mergeCell ref="FUM28:FUR28"/>
    <mergeCell ref="FUS28:FUX28"/>
    <mergeCell ref="FUY28:FVD28"/>
    <mergeCell ref="GAS28:GAX28"/>
    <mergeCell ref="GAY28:GBD28"/>
    <mergeCell ref="GBE28:GBJ28"/>
    <mergeCell ref="GBK28:GBP28"/>
    <mergeCell ref="GBQ28:GBV28"/>
    <mergeCell ref="GBW28:GCB28"/>
    <mergeCell ref="FZI28:FZN28"/>
    <mergeCell ref="FZO28:FZT28"/>
    <mergeCell ref="FZU28:FZZ28"/>
    <mergeCell ref="GAA28:GAF28"/>
    <mergeCell ref="GAG28:GAL28"/>
    <mergeCell ref="GAM28:GAR28"/>
    <mergeCell ref="FXY28:FYD28"/>
    <mergeCell ref="FYE28:FYJ28"/>
    <mergeCell ref="FYK28:FYP28"/>
    <mergeCell ref="FYQ28:FYV28"/>
    <mergeCell ref="FYW28:FZB28"/>
    <mergeCell ref="FZC28:FZH28"/>
    <mergeCell ref="GEW28:GFB28"/>
    <mergeCell ref="GFC28:GFH28"/>
    <mergeCell ref="GFI28:GFN28"/>
    <mergeCell ref="GFO28:GFT28"/>
    <mergeCell ref="GFU28:GFZ28"/>
    <mergeCell ref="GGA28:GGF28"/>
    <mergeCell ref="GDM28:GDR28"/>
    <mergeCell ref="GDS28:GDX28"/>
    <mergeCell ref="GDY28:GED28"/>
    <mergeCell ref="GEE28:GEJ28"/>
    <mergeCell ref="GEK28:GEP28"/>
    <mergeCell ref="GEQ28:GEV28"/>
    <mergeCell ref="GCC28:GCH28"/>
    <mergeCell ref="GCI28:GCN28"/>
    <mergeCell ref="GCO28:GCT28"/>
    <mergeCell ref="GCU28:GCZ28"/>
    <mergeCell ref="GDA28:GDF28"/>
    <mergeCell ref="GDG28:GDL28"/>
    <mergeCell ref="GJA28:GJF28"/>
    <mergeCell ref="GJG28:GJL28"/>
    <mergeCell ref="GJM28:GJR28"/>
    <mergeCell ref="GJS28:GJX28"/>
    <mergeCell ref="GJY28:GKD28"/>
    <mergeCell ref="GKE28:GKJ28"/>
    <mergeCell ref="GHQ28:GHV28"/>
    <mergeCell ref="GHW28:GIB28"/>
    <mergeCell ref="GIC28:GIH28"/>
    <mergeCell ref="GII28:GIN28"/>
    <mergeCell ref="GIO28:GIT28"/>
    <mergeCell ref="GIU28:GIZ28"/>
    <mergeCell ref="GGG28:GGL28"/>
    <mergeCell ref="GGM28:GGR28"/>
    <mergeCell ref="GGS28:GGX28"/>
    <mergeCell ref="GGY28:GHD28"/>
    <mergeCell ref="GHE28:GHJ28"/>
    <mergeCell ref="GHK28:GHP28"/>
    <mergeCell ref="GNE28:GNJ28"/>
    <mergeCell ref="GNK28:GNP28"/>
    <mergeCell ref="GNQ28:GNV28"/>
    <mergeCell ref="GNW28:GOB28"/>
    <mergeCell ref="GOC28:GOH28"/>
    <mergeCell ref="GOI28:GON28"/>
    <mergeCell ref="GLU28:GLZ28"/>
    <mergeCell ref="GMA28:GMF28"/>
    <mergeCell ref="GMG28:GML28"/>
    <mergeCell ref="GMM28:GMR28"/>
    <mergeCell ref="GMS28:GMX28"/>
    <mergeCell ref="GMY28:GND28"/>
    <mergeCell ref="GKK28:GKP28"/>
    <mergeCell ref="GKQ28:GKV28"/>
    <mergeCell ref="GKW28:GLB28"/>
    <mergeCell ref="GLC28:GLH28"/>
    <mergeCell ref="GLI28:GLN28"/>
    <mergeCell ref="GLO28:GLT28"/>
    <mergeCell ref="GRI28:GRN28"/>
    <mergeCell ref="GRO28:GRT28"/>
    <mergeCell ref="GRU28:GRZ28"/>
    <mergeCell ref="GSA28:GSF28"/>
    <mergeCell ref="GSG28:GSL28"/>
    <mergeCell ref="GSM28:GSR28"/>
    <mergeCell ref="GPY28:GQD28"/>
    <mergeCell ref="GQE28:GQJ28"/>
    <mergeCell ref="GQK28:GQP28"/>
    <mergeCell ref="GQQ28:GQV28"/>
    <mergeCell ref="GQW28:GRB28"/>
    <mergeCell ref="GRC28:GRH28"/>
    <mergeCell ref="GOO28:GOT28"/>
    <mergeCell ref="GOU28:GOZ28"/>
    <mergeCell ref="GPA28:GPF28"/>
    <mergeCell ref="GPG28:GPL28"/>
    <mergeCell ref="GPM28:GPR28"/>
    <mergeCell ref="GPS28:GPX28"/>
    <mergeCell ref="GVM28:GVR28"/>
    <mergeCell ref="GVS28:GVX28"/>
    <mergeCell ref="GVY28:GWD28"/>
    <mergeCell ref="GWE28:GWJ28"/>
    <mergeCell ref="GWK28:GWP28"/>
    <mergeCell ref="GWQ28:GWV28"/>
    <mergeCell ref="GUC28:GUH28"/>
    <mergeCell ref="GUI28:GUN28"/>
    <mergeCell ref="GUO28:GUT28"/>
    <mergeCell ref="GUU28:GUZ28"/>
    <mergeCell ref="GVA28:GVF28"/>
    <mergeCell ref="GVG28:GVL28"/>
    <mergeCell ref="GSS28:GSX28"/>
    <mergeCell ref="GSY28:GTD28"/>
    <mergeCell ref="GTE28:GTJ28"/>
    <mergeCell ref="GTK28:GTP28"/>
    <mergeCell ref="GTQ28:GTV28"/>
    <mergeCell ref="GTW28:GUB28"/>
    <mergeCell ref="GZQ28:GZV28"/>
    <mergeCell ref="GZW28:HAB28"/>
    <mergeCell ref="HAC28:HAH28"/>
    <mergeCell ref="HAI28:HAN28"/>
    <mergeCell ref="HAO28:HAT28"/>
    <mergeCell ref="HAU28:HAZ28"/>
    <mergeCell ref="GYG28:GYL28"/>
    <mergeCell ref="GYM28:GYR28"/>
    <mergeCell ref="GYS28:GYX28"/>
    <mergeCell ref="GYY28:GZD28"/>
    <mergeCell ref="GZE28:GZJ28"/>
    <mergeCell ref="GZK28:GZP28"/>
    <mergeCell ref="GWW28:GXB28"/>
    <mergeCell ref="GXC28:GXH28"/>
    <mergeCell ref="GXI28:GXN28"/>
    <mergeCell ref="GXO28:GXT28"/>
    <mergeCell ref="GXU28:GXZ28"/>
    <mergeCell ref="GYA28:GYF28"/>
    <mergeCell ref="HDU28:HDZ28"/>
    <mergeCell ref="HEA28:HEF28"/>
    <mergeCell ref="HEG28:HEL28"/>
    <mergeCell ref="HEM28:HER28"/>
    <mergeCell ref="HES28:HEX28"/>
    <mergeCell ref="HEY28:HFD28"/>
    <mergeCell ref="HCK28:HCP28"/>
    <mergeCell ref="HCQ28:HCV28"/>
    <mergeCell ref="HCW28:HDB28"/>
    <mergeCell ref="HDC28:HDH28"/>
    <mergeCell ref="HDI28:HDN28"/>
    <mergeCell ref="HDO28:HDT28"/>
    <mergeCell ref="HBA28:HBF28"/>
    <mergeCell ref="HBG28:HBL28"/>
    <mergeCell ref="HBM28:HBR28"/>
    <mergeCell ref="HBS28:HBX28"/>
    <mergeCell ref="HBY28:HCD28"/>
    <mergeCell ref="HCE28:HCJ28"/>
    <mergeCell ref="HHY28:HID28"/>
    <mergeCell ref="HIE28:HIJ28"/>
    <mergeCell ref="HIK28:HIP28"/>
    <mergeCell ref="HIQ28:HIV28"/>
    <mergeCell ref="HIW28:HJB28"/>
    <mergeCell ref="HJC28:HJH28"/>
    <mergeCell ref="HGO28:HGT28"/>
    <mergeCell ref="HGU28:HGZ28"/>
    <mergeCell ref="HHA28:HHF28"/>
    <mergeCell ref="HHG28:HHL28"/>
    <mergeCell ref="HHM28:HHR28"/>
    <mergeCell ref="HHS28:HHX28"/>
    <mergeCell ref="HFE28:HFJ28"/>
    <mergeCell ref="HFK28:HFP28"/>
    <mergeCell ref="HFQ28:HFV28"/>
    <mergeCell ref="HFW28:HGB28"/>
    <mergeCell ref="HGC28:HGH28"/>
    <mergeCell ref="HGI28:HGN28"/>
    <mergeCell ref="HMC28:HMH28"/>
    <mergeCell ref="HMI28:HMN28"/>
    <mergeCell ref="HMO28:HMT28"/>
    <mergeCell ref="HMU28:HMZ28"/>
    <mergeCell ref="HNA28:HNF28"/>
    <mergeCell ref="HNG28:HNL28"/>
    <mergeCell ref="HKS28:HKX28"/>
    <mergeCell ref="HKY28:HLD28"/>
    <mergeCell ref="HLE28:HLJ28"/>
    <mergeCell ref="HLK28:HLP28"/>
    <mergeCell ref="HLQ28:HLV28"/>
    <mergeCell ref="HLW28:HMB28"/>
    <mergeCell ref="HJI28:HJN28"/>
    <mergeCell ref="HJO28:HJT28"/>
    <mergeCell ref="HJU28:HJZ28"/>
    <mergeCell ref="HKA28:HKF28"/>
    <mergeCell ref="HKG28:HKL28"/>
    <mergeCell ref="HKM28:HKR28"/>
    <mergeCell ref="HQG28:HQL28"/>
    <mergeCell ref="HQM28:HQR28"/>
    <mergeCell ref="HQS28:HQX28"/>
    <mergeCell ref="HQY28:HRD28"/>
    <mergeCell ref="HRE28:HRJ28"/>
    <mergeCell ref="HRK28:HRP28"/>
    <mergeCell ref="HOW28:HPB28"/>
    <mergeCell ref="HPC28:HPH28"/>
    <mergeCell ref="HPI28:HPN28"/>
    <mergeCell ref="HPO28:HPT28"/>
    <mergeCell ref="HPU28:HPZ28"/>
    <mergeCell ref="HQA28:HQF28"/>
    <mergeCell ref="HNM28:HNR28"/>
    <mergeCell ref="HNS28:HNX28"/>
    <mergeCell ref="HNY28:HOD28"/>
    <mergeCell ref="HOE28:HOJ28"/>
    <mergeCell ref="HOK28:HOP28"/>
    <mergeCell ref="HOQ28:HOV28"/>
    <mergeCell ref="HUK28:HUP28"/>
    <mergeCell ref="HUQ28:HUV28"/>
    <mergeCell ref="HUW28:HVB28"/>
    <mergeCell ref="HVC28:HVH28"/>
    <mergeCell ref="HVI28:HVN28"/>
    <mergeCell ref="HVO28:HVT28"/>
    <mergeCell ref="HTA28:HTF28"/>
    <mergeCell ref="HTG28:HTL28"/>
    <mergeCell ref="HTM28:HTR28"/>
    <mergeCell ref="HTS28:HTX28"/>
    <mergeCell ref="HTY28:HUD28"/>
    <mergeCell ref="HUE28:HUJ28"/>
    <mergeCell ref="HRQ28:HRV28"/>
    <mergeCell ref="HRW28:HSB28"/>
    <mergeCell ref="HSC28:HSH28"/>
    <mergeCell ref="HSI28:HSN28"/>
    <mergeCell ref="HSO28:HST28"/>
    <mergeCell ref="HSU28:HSZ28"/>
    <mergeCell ref="HYO28:HYT28"/>
    <mergeCell ref="HYU28:HYZ28"/>
    <mergeCell ref="HZA28:HZF28"/>
    <mergeCell ref="HZG28:HZL28"/>
    <mergeCell ref="HZM28:HZR28"/>
    <mergeCell ref="HZS28:HZX28"/>
    <mergeCell ref="HXE28:HXJ28"/>
    <mergeCell ref="HXK28:HXP28"/>
    <mergeCell ref="HXQ28:HXV28"/>
    <mergeCell ref="HXW28:HYB28"/>
    <mergeCell ref="HYC28:HYH28"/>
    <mergeCell ref="HYI28:HYN28"/>
    <mergeCell ref="HVU28:HVZ28"/>
    <mergeCell ref="HWA28:HWF28"/>
    <mergeCell ref="HWG28:HWL28"/>
    <mergeCell ref="HWM28:HWR28"/>
    <mergeCell ref="HWS28:HWX28"/>
    <mergeCell ref="HWY28:HXD28"/>
    <mergeCell ref="ICS28:ICX28"/>
    <mergeCell ref="ICY28:IDD28"/>
    <mergeCell ref="IDE28:IDJ28"/>
    <mergeCell ref="IDK28:IDP28"/>
    <mergeCell ref="IDQ28:IDV28"/>
    <mergeCell ref="IDW28:IEB28"/>
    <mergeCell ref="IBI28:IBN28"/>
    <mergeCell ref="IBO28:IBT28"/>
    <mergeCell ref="IBU28:IBZ28"/>
    <mergeCell ref="ICA28:ICF28"/>
    <mergeCell ref="ICG28:ICL28"/>
    <mergeCell ref="ICM28:ICR28"/>
    <mergeCell ref="HZY28:IAD28"/>
    <mergeCell ref="IAE28:IAJ28"/>
    <mergeCell ref="IAK28:IAP28"/>
    <mergeCell ref="IAQ28:IAV28"/>
    <mergeCell ref="IAW28:IBB28"/>
    <mergeCell ref="IBC28:IBH28"/>
    <mergeCell ref="IGW28:IHB28"/>
    <mergeCell ref="IHC28:IHH28"/>
    <mergeCell ref="IHI28:IHN28"/>
    <mergeCell ref="IHO28:IHT28"/>
    <mergeCell ref="IHU28:IHZ28"/>
    <mergeCell ref="IIA28:IIF28"/>
    <mergeCell ref="IFM28:IFR28"/>
    <mergeCell ref="IFS28:IFX28"/>
    <mergeCell ref="IFY28:IGD28"/>
    <mergeCell ref="IGE28:IGJ28"/>
    <mergeCell ref="IGK28:IGP28"/>
    <mergeCell ref="IGQ28:IGV28"/>
    <mergeCell ref="IEC28:IEH28"/>
    <mergeCell ref="IEI28:IEN28"/>
    <mergeCell ref="IEO28:IET28"/>
    <mergeCell ref="IEU28:IEZ28"/>
    <mergeCell ref="IFA28:IFF28"/>
    <mergeCell ref="IFG28:IFL28"/>
    <mergeCell ref="ILA28:ILF28"/>
    <mergeCell ref="ILG28:ILL28"/>
    <mergeCell ref="ILM28:ILR28"/>
    <mergeCell ref="ILS28:ILX28"/>
    <mergeCell ref="ILY28:IMD28"/>
    <mergeCell ref="IME28:IMJ28"/>
    <mergeCell ref="IJQ28:IJV28"/>
    <mergeCell ref="IJW28:IKB28"/>
    <mergeCell ref="IKC28:IKH28"/>
    <mergeCell ref="IKI28:IKN28"/>
    <mergeCell ref="IKO28:IKT28"/>
    <mergeCell ref="IKU28:IKZ28"/>
    <mergeCell ref="IIG28:IIL28"/>
    <mergeCell ref="IIM28:IIR28"/>
    <mergeCell ref="IIS28:IIX28"/>
    <mergeCell ref="IIY28:IJD28"/>
    <mergeCell ref="IJE28:IJJ28"/>
    <mergeCell ref="IJK28:IJP28"/>
    <mergeCell ref="IPE28:IPJ28"/>
    <mergeCell ref="IPK28:IPP28"/>
    <mergeCell ref="IPQ28:IPV28"/>
    <mergeCell ref="IPW28:IQB28"/>
    <mergeCell ref="IQC28:IQH28"/>
    <mergeCell ref="IQI28:IQN28"/>
    <mergeCell ref="INU28:INZ28"/>
    <mergeCell ref="IOA28:IOF28"/>
    <mergeCell ref="IOG28:IOL28"/>
    <mergeCell ref="IOM28:IOR28"/>
    <mergeCell ref="IOS28:IOX28"/>
    <mergeCell ref="IOY28:IPD28"/>
    <mergeCell ref="IMK28:IMP28"/>
    <mergeCell ref="IMQ28:IMV28"/>
    <mergeCell ref="IMW28:INB28"/>
    <mergeCell ref="INC28:INH28"/>
    <mergeCell ref="INI28:INN28"/>
    <mergeCell ref="INO28:INT28"/>
    <mergeCell ref="ITI28:ITN28"/>
    <mergeCell ref="ITO28:ITT28"/>
    <mergeCell ref="ITU28:ITZ28"/>
    <mergeCell ref="IUA28:IUF28"/>
    <mergeCell ref="IUG28:IUL28"/>
    <mergeCell ref="IUM28:IUR28"/>
    <mergeCell ref="IRY28:ISD28"/>
    <mergeCell ref="ISE28:ISJ28"/>
    <mergeCell ref="ISK28:ISP28"/>
    <mergeCell ref="ISQ28:ISV28"/>
    <mergeCell ref="ISW28:ITB28"/>
    <mergeCell ref="ITC28:ITH28"/>
    <mergeCell ref="IQO28:IQT28"/>
    <mergeCell ref="IQU28:IQZ28"/>
    <mergeCell ref="IRA28:IRF28"/>
    <mergeCell ref="IRG28:IRL28"/>
    <mergeCell ref="IRM28:IRR28"/>
    <mergeCell ref="IRS28:IRX28"/>
    <mergeCell ref="IXM28:IXR28"/>
    <mergeCell ref="IXS28:IXX28"/>
    <mergeCell ref="IXY28:IYD28"/>
    <mergeCell ref="IYE28:IYJ28"/>
    <mergeCell ref="IYK28:IYP28"/>
    <mergeCell ref="IYQ28:IYV28"/>
    <mergeCell ref="IWC28:IWH28"/>
    <mergeCell ref="IWI28:IWN28"/>
    <mergeCell ref="IWO28:IWT28"/>
    <mergeCell ref="IWU28:IWZ28"/>
    <mergeCell ref="IXA28:IXF28"/>
    <mergeCell ref="IXG28:IXL28"/>
    <mergeCell ref="IUS28:IUX28"/>
    <mergeCell ref="IUY28:IVD28"/>
    <mergeCell ref="IVE28:IVJ28"/>
    <mergeCell ref="IVK28:IVP28"/>
    <mergeCell ref="IVQ28:IVV28"/>
    <mergeCell ref="IVW28:IWB28"/>
    <mergeCell ref="JBQ28:JBV28"/>
    <mergeCell ref="JBW28:JCB28"/>
    <mergeCell ref="JCC28:JCH28"/>
    <mergeCell ref="JCI28:JCN28"/>
    <mergeCell ref="JCO28:JCT28"/>
    <mergeCell ref="JCU28:JCZ28"/>
    <mergeCell ref="JAG28:JAL28"/>
    <mergeCell ref="JAM28:JAR28"/>
    <mergeCell ref="JAS28:JAX28"/>
    <mergeCell ref="JAY28:JBD28"/>
    <mergeCell ref="JBE28:JBJ28"/>
    <mergeCell ref="JBK28:JBP28"/>
    <mergeCell ref="IYW28:IZB28"/>
    <mergeCell ref="IZC28:IZH28"/>
    <mergeCell ref="IZI28:IZN28"/>
    <mergeCell ref="IZO28:IZT28"/>
    <mergeCell ref="IZU28:IZZ28"/>
    <mergeCell ref="JAA28:JAF28"/>
    <mergeCell ref="JFU28:JFZ28"/>
    <mergeCell ref="JGA28:JGF28"/>
    <mergeCell ref="JGG28:JGL28"/>
    <mergeCell ref="JGM28:JGR28"/>
    <mergeCell ref="JGS28:JGX28"/>
    <mergeCell ref="JGY28:JHD28"/>
    <mergeCell ref="JEK28:JEP28"/>
    <mergeCell ref="JEQ28:JEV28"/>
    <mergeCell ref="JEW28:JFB28"/>
    <mergeCell ref="JFC28:JFH28"/>
    <mergeCell ref="JFI28:JFN28"/>
    <mergeCell ref="JFO28:JFT28"/>
    <mergeCell ref="JDA28:JDF28"/>
    <mergeCell ref="JDG28:JDL28"/>
    <mergeCell ref="JDM28:JDR28"/>
    <mergeCell ref="JDS28:JDX28"/>
    <mergeCell ref="JDY28:JED28"/>
    <mergeCell ref="JEE28:JEJ28"/>
    <mergeCell ref="JJY28:JKD28"/>
    <mergeCell ref="JKE28:JKJ28"/>
    <mergeCell ref="JKK28:JKP28"/>
    <mergeCell ref="JKQ28:JKV28"/>
    <mergeCell ref="JKW28:JLB28"/>
    <mergeCell ref="JLC28:JLH28"/>
    <mergeCell ref="JIO28:JIT28"/>
    <mergeCell ref="JIU28:JIZ28"/>
    <mergeCell ref="JJA28:JJF28"/>
    <mergeCell ref="JJG28:JJL28"/>
    <mergeCell ref="JJM28:JJR28"/>
    <mergeCell ref="JJS28:JJX28"/>
    <mergeCell ref="JHE28:JHJ28"/>
    <mergeCell ref="JHK28:JHP28"/>
    <mergeCell ref="JHQ28:JHV28"/>
    <mergeCell ref="JHW28:JIB28"/>
    <mergeCell ref="JIC28:JIH28"/>
    <mergeCell ref="JII28:JIN28"/>
    <mergeCell ref="JOC28:JOH28"/>
    <mergeCell ref="JOI28:JON28"/>
    <mergeCell ref="JOO28:JOT28"/>
    <mergeCell ref="JOU28:JOZ28"/>
    <mergeCell ref="JPA28:JPF28"/>
    <mergeCell ref="JPG28:JPL28"/>
    <mergeCell ref="JMS28:JMX28"/>
    <mergeCell ref="JMY28:JND28"/>
    <mergeCell ref="JNE28:JNJ28"/>
    <mergeCell ref="JNK28:JNP28"/>
    <mergeCell ref="JNQ28:JNV28"/>
    <mergeCell ref="JNW28:JOB28"/>
    <mergeCell ref="JLI28:JLN28"/>
    <mergeCell ref="JLO28:JLT28"/>
    <mergeCell ref="JLU28:JLZ28"/>
    <mergeCell ref="JMA28:JMF28"/>
    <mergeCell ref="JMG28:JML28"/>
    <mergeCell ref="JMM28:JMR28"/>
    <mergeCell ref="JSG28:JSL28"/>
    <mergeCell ref="JSM28:JSR28"/>
    <mergeCell ref="JSS28:JSX28"/>
    <mergeCell ref="JSY28:JTD28"/>
    <mergeCell ref="JTE28:JTJ28"/>
    <mergeCell ref="JTK28:JTP28"/>
    <mergeCell ref="JQW28:JRB28"/>
    <mergeCell ref="JRC28:JRH28"/>
    <mergeCell ref="JRI28:JRN28"/>
    <mergeCell ref="JRO28:JRT28"/>
    <mergeCell ref="JRU28:JRZ28"/>
    <mergeCell ref="JSA28:JSF28"/>
    <mergeCell ref="JPM28:JPR28"/>
    <mergeCell ref="JPS28:JPX28"/>
    <mergeCell ref="JPY28:JQD28"/>
    <mergeCell ref="JQE28:JQJ28"/>
    <mergeCell ref="JQK28:JQP28"/>
    <mergeCell ref="JQQ28:JQV28"/>
    <mergeCell ref="JWK28:JWP28"/>
    <mergeCell ref="JWQ28:JWV28"/>
    <mergeCell ref="JWW28:JXB28"/>
    <mergeCell ref="JXC28:JXH28"/>
    <mergeCell ref="JXI28:JXN28"/>
    <mergeCell ref="JXO28:JXT28"/>
    <mergeCell ref="JVA28:JVF28"/>
    <mergeCell ref="JVG28:JVL28"/>
    <mergeCell ref="JVM28:JVR28"/>
    <mergeCell ref="JVS28:JVX28"/>
    <mergeCell ref="JVY28:JWD28"/>
    <mergeCell ref="JWE28:JWJ28"/>
    <mergeCell ref="JTQ28:JTV28"/>
    <mergeCell ref="JTW28:JUB28"/>
    <mergeCell ref="JUC28:JUH28"/>
    <mergeCell ref="JUI28:JUN28"/>
    <mergeCell ref="JUO28:JUT28"/>
    <mergeCell ref="JUU28:JUZ28"/>
    <mergeCell ref="KAO28:KAT28"/>
    <mergeCell ref="KAU28:KAZ28"/>
    <mergeCell ref="KBA28:KBF28"/>
    <mergeCell ref="KBG28:KBL28"/>
    <mergeCell ref="KBM28:KBR28"/>
    <mergeCell ref="KBS28:KBX28"/>
    <mergeCell ref="JZE28:JZJ28"/>
    <mergeCell ref="JZK28:JZP28"/>
    <mergeCell ref="JZQ28:JZV28"/>
    <mergeCell ref="JZW28:KAB28"/>
    <mergeCell ref="KAC28:KAH28"/>
    <mergeCell ref="KAI28:KAN28"/>
    <mergeCell ref="JXU28:JXZ28"/>
    <mergeCell ref="JYA28:JYF28"/>
    <mergeCell ref="JYG28:JYL28"/>
    <mergeCell ref="JYM28:JYR28"/>
    <mergeCell ref="JYS28:JYX28"/>
    <mergeCell ref="JYY28:JZD28"/>
    <mergeCell ref="KES28:KEX28"/>
    <mergeCell ref="KEY28:KFD28"/>
    <mergeCell ref="KFE28:KFJ28"/>
    <mergeCell ref="KFK28:KFP28"/>
    <mergeCell ref="KFQ28:KFV28"/>
    <mergeCell ref="KFW28:KGB28"/>
    <mergeCell ref="KDI28:KDN28"/>
    <mergeCell ref="KDO28:KDT28"/>
    <mergeCell ref="KDU28:KDZ28"/>
    <mergeCell ref="KEA28:KEF28"/>
    <mergeCell ref="KEG28:KEL28"/>
    <mergeCell ref="KEM28:KER28"/>
    <mergeCell ref="KBY28:KCD28"/>
    <mergeCell ref="KCE28:KCJ28"/>
    <mergeCell ref="KCK28:KCP28"/>
    <mergeCell ref="KCQ28:KCV28"/>
    <mergeCell ref="KCW28:KDB28"/>
    <mergeCell ref="KDC28:KDH28"/>
    <mergeCell ref="KIW28:KJB28"/>
    <mergeCell ref="KJC28:KJH28"/>
    <mergeCell ref="KJI28:KJN28"/>
    <mergeCell ref="KJO28:KJT28"/>
    <mergeCell ref="KJU28:KJZ28"/>
    <mergeCell ref="KKA28:KKF28"/>
    <mergeCell ref="KHM28:KHR28"/>
    <mergeCell ref="KHS28:KHX28"/>
    <mergeCell ref="KHY28:KID28"/>
    <mergeCell ref="KIE28:KIJ28"/>
    <mergeCell ref="KIK28:KIP28"/>
    <mergeCell ref="KIQ28:KIV28"/>
    <mergeCell ref="KGC28:KGH28"/>
    <mergeCell ref="KGI28:KGN28"/>
    <mergeCell ref="KGO28:KGT28"/>
    <mergeCell ref="KGU28:KGZ28"/>
    <mergeCell ref="KHA28:KHF28"/>
    <mergeCell ref="KHG28:KHL28"/>
    <mergeCell ref="KNA28:KNF28"/>
    <mergeCell ref="KNG28:KNL28"/>
    <mergeCell ref="KNM28:KNR28"/>
    <mergeCell ref="KNS28:KNX28"/>
    <mergeCell ref="KNY28:KOD28"/>
    <mergeCell ref="KOE28:KOJ28"/>
    <mergeCell ref="KLQ28:KLV28"/>
    <mergeCell ref="KLW28:KMB28"/>
    <mergeCell ref="KMC28:KMH28"/>
    <mergeCell ref="KMI28:KMN28"/>
    <mergeCell ref="KMO28:KMT28"/>
    <mergeCell ref="KMU28:KMZ28"/>
    <mergeCell ref="KKG28:KKL28"/>
    <mergeCell ref="KKM28:KKR28"/>
    <mergeCell ref="KKS28:KKX28"/>
    <mergeCell ref="KKY28:KLD28"/>
    <mergeCell ref="KLE28:KLJ28"/>
    <mergeCell ref="KLK28:KLP28"/>
    <mergeCell ref="KRE28:KRJ28"/>
    <mergeCell ref="KRK28:KRP28"/>
    <mergeCell ref="KRQ28:KRV28"/>
    <mergeCell ref="KRW28:KSB28"/>
    <mergeCell ref="KSC28:KSH28"/>
    <mergeCell ref="KSI28:KSN28"/>
    <mergeCell ref="KPU28:KPZ28"/>
    <mergeCell ref="KQA28:KQF28"/>
    <mergeCell ref="KQG28:KQL28"/>
    <mergeCell ref="KQM28:KQR28"/>
    <mergeCell ref="KQS28:KQX28"/>
    <mergeCell ref="KQY28:KRD28"/>
    <mergeCell ref="KOK28:KOP28"/>
    <mergeCell ref="KOQ28:KOV28"/>
    <mergeCell ref="KOW28:KPB28"/>
    <mergeCell ref="KPC28:KPH28"/>
    <mergeCell ref="KPI28:KPN28"/>
    <mergeCell ref="KPO28:KPT28"/>
    <mergeCell ref="KVI28:KVN28"/>
    <mergeCell ref="KVO28:KVT28"/>
    <mergeCell ref="KVU28:KVZ28"/>
    <mergeCell ref="KWA28:KWF28"/>
    <mergeCell ref="KWG28:KWL28"/>
    <mergeCell ref="KWM28:KWR28"/>
    <mergeCell ref="KTY28:KUD28"/>
    <mergeCell ref="KUE28:KUJ28"/>
    <mergeCell ref="KUK28:KUP28"/>
    <mergeCell ref="KUQ28:KUV28"/>
    <mergeCell ref="KUW28:KVB28"/>
    <mergeCell ref="KVC28:KVH28"/>
    <mergeCell ref="KSO28:KST28"/>
    <mergeCell ref="KSU28:KSZ28"/>
    <mergeCell ref="KTA28:KTF28"/>
    <mergeCell ref="KTG28:KTL28"/>
    <mergeCell ref="KTM28:KTR28"/>
    <mergeCell ref="KTS28:KTX28"/>
    <mergeCell ref="KZM28:KZR28"/>
    <mergeCell ref="KZS28:KZX28"/>
    <mergeCell ref="KZY28:LAD28"/>
    <mergeCell ref="LAE28:LAJ28"/>
    <mergeCell ref="LAK28:LAP28"/>
    <mergeCell ref="LAQ28:LAV28"/>
    <mergeCell ref="KYC28:KYH28"/>
    <mergeCell ref="KYI28:KYN28"/>
    <mergeCell ref="KYO28:KYT28"/>
    <mergeCell ref="KYU28:KYZ28"/>
    <mergeCell ref="KZA28:KZF28"/>
    <mergeCell ref="KZG28:KZL28"/>
    <mergeCell ref="KWS28:KWX28"/>
    <mergeCell ref="KWY28:KXD28"/>
    <mergeCell ref="KXE28:KXJ28"/>
    <mergeCell ref="KXK28:KXP28"/>
    <mergeCell ref="KXQ28:KXV28"/>
    <mergeCell ref="KXW28:KYB28"/>
    <mergeCell ref="LDQ28:LDV28"/>
    <mergeCell ref="LDW28:LEB28"/>
    <mergeCell ref="LEC28:LEH28"/>
    <mergeCell ref="LEI28:LEN28"/>
    <mergeCell ref="LEO28:LET28"/>
    <mergeCell ref="LEU28:LEZ28"/>
    <mergeCell ref="LCG28:LCL28"/>
    <mergeCell ref="LCM28:LCR28"/>
    <mergeCell ref="LCS28:LCX28"/>
    <mergeCell ref="LCY28:LDD28"/>
    <mergeCell ref="LDE28:LDJ28"/>
    <mergeCell ref="LDK28:LDP28"/>
    <mergeCell ref="LAW28:LBB28"/>
    <mergeCell ref="LBC28:LBH28"/>
    <mergeCell ref="LBI28:LBN28"/>
    <mergeCell ref="LBO28:LBT28"/>
    <mergeCell ref="LBU28:LBZ28"/>
    <mergeCell ref="LCA28:LCF28"/>
    <mergeCell ref="LHU28:LHZ28"/>
    <mergeCell ref="LIA28:LIF28"/>
    <mergeCell ref="LIG28:LIL28"/>
    <mergeCell ref="LIM28:LIR28"/>
    <mergeCell ref="LIS28:LIX28"/>
    <mergeCell ref="LIY28:LJD28"/>
    <mergeCell ref="LGK28:LGP28"/>
    <mergeCell ref="LGQ28:LGV28"/>
    <mergeCell ref="LGW28:LHB28"/>
    <mergeCell ref="LHC28:LHH28"/>
    <mergeCell ref="LHI28:LHN28"/>
    <mergeCell ref="LHO28:LHT28"/>
    <mergeCell ref="LFA28:LFF28"/>
    <mergeCell ref="LFG28:LFL28"/>
    <mergeCell ref="LFM28:LFR28"/>
    <mergeCell ref="LFS28:LFX28"/>
    <mergeCell ref="LFY28:LGD28"/>
    <mergeCell ref="LGE28:LGJ28"/>
    <mergeCell ref="LLY28:LMD28"/>
    <mergeCell ref="LME28:LMJ28"/>
    <mergeCell ref="LMK28:LMP28"/>
    <mergeCell ref="LMQ28:LMV28"/>
    <mergeCell ref="LMW28:LNB28"/>
    <mergeCell ref="LNC28:LNH28"/>
    <mergeCell ref="LKO28:LKT28"/>
    <mergeCell ref="LKU28:LKZ28"/>
    <mergeCell ref="LLA28:LLF28"/>
    <mergeCell ref="LLG28:LLL28"/>
    <mergeCell ref="LLM28:LLR28"/>
    <mergeCell ref="LLS28:LLX28"/>
    <mergeCell ref="LJE28:LJJ28"/>
    <mergeCell ref="LJK28:LJP28"/>
    <mergeCell ref="LJQ28:LJV28"/>
    <mergeCell ref="LJW28:LKB28"/>
    <mergeCell ref="LKC28:LKH28"/>
    <mergeCell ref="LKI28:LKN28"/>
    <mergeCell ref="LQC28:LQH28"/>
    <mergeCell ref="LQI28:LQN28"/>
    <mergeCell ref="LQO28:LQT28"/>
    <mergeCell ref="LQU28:LQZ28"/>
    <mergeCell ref="LRA28:LRF28"/>
    <mergeCell ref="LRG28:LRL28"/>
    <mergeCell ref="LOS28:LOX28"/>
    <mergeCell ref="LOY28:LPD28"/>
    <mergeCell ref="LPE28:LPJ28"/>
    <mergeCell ref="LPK28:LPP28"/>
    <mergeCell ref="LPQ28:LPV28"/>
    <mergeCell ref="LPW28:LQB28"/>
    <mergeCell ref="LNI28:LNN28"/>
    <mergeCell ref="LNO28:LNT28"/>
    <mergeCell ref="LNU28:LNZ28"/>
    <mergeCell ref="LOA28:LOF28"/>
    <mergeCell ref="LOG28:LOL28"/>
    <mergeCell ref="LOM28:LOR28"/>
    <mergeCell ref="LUG28:LUL28"/>
    <mergeCell ref="LUM28:LUR28"/>
    <mergeCell ref="LUS28:LUX28"/>
    <mergeCell ref="LUY28:LVD28"/>
    <mergeCell ref="LVE28:LVJ28"/>
    <mergeCell ref="LVK28:LVP28"/>
    <mergeCell ref="LSW28:LTB28"/>
    <mergeCell ref="LTC28:LTH28"/>
    <mergeCell ref="LTI28:LTN28"/>
    <mergeCell ref="LTO28:LTT28"/>
    <mergeCell ref="LTU28:LTZ28"/>
    <mergeCell ref="LUA28:LUF28"/>
    <mergeCell ref="LRM28:LRR28"/>
    <mergeCell ref="LRS28:LRX28"/>
    <mergeCell ref="LRY28:LSD28"/>
    <mergeCell ref="LSE28:LSJ28"/>
    <mergeCell ref="LSK28:LSP28"/>
    <mergeCell ref="LSQ28:LSV28"/>
    <mergeCell ref="LYK28:LYP28"/>
    <mergeCell ref="LYQ28:LYV28"/>
    <mergeCell ref="LYW28:LZB28"/>
    <mergeCell ref="LZC28:LZH28"/>
    <mergeCell ref="LZI28:LZN28"/>
    <mergeCell ref="LZO28:LZT28"/>
    <mergeCell ref="LXA28:LXF28"/>
    <mergeCell ref="LXG28:LXL28"/>
    <mergeCell ref="LXM28:LXR28"/>
    <mergeCell ref="LXS28:LXX28"/>
    <mergeCell ref="LXY28:LYD28"/>
    <mergeCell ref="LYE28:LYJ28"/>
    <mergeCell ref="LVQ28:LVV28"/>
    <mergeCell ref="LVW28:LWB28"/>
    <mergeCell ref="LWC28:LWH28"/>
    <mergeCell ref="LWI28:LWN28"/>
    <mergeCell ref="LWO28:LWT28"/>
    <mergeCell ref="LWU28:LWZ28"/>
    <mergeCell ref="MCO28:MCT28"/>
    <mergeCell ref="MCU28:MCZ28"/>
    <mergeCell ref="MDA28:MDF28"/>
    <mergeCell ref="MDG28:MDL28"/>
    <mergeCell ref="MDM28:MDR28"/>
    <mergeCell ref="MDS28:MDX28"/>
    <mergeCell ref="MBE28:MBJ28"/>
    <mergeCell ref="MBK28:MBP28"/>
    <mergeCell ref="MBQ28:MBV28"/>
    <mergeCell ref="MBW28:MCB28"/>
    <mergeCell ref="MCC28:MCH28"/>
    <mergeCell ref="MCI28:MCN28"/>
    <mergeCell ref="LZU28:LZZ28"/>
    <mergeCell ref="MAA28:MAF28"/>
    <mergeCell ref="MAG28:MAL28"/>
    <mergeCell ref="MAM28:MAR28"/>
    <mergeCell ref="MAS28:MAX28"/>
    <mergeCell ref="MAY28:MBD28"/>
    <mergeCell ref="MGS28:MGX28"/>
    <mergeCell ref="MGY28:MHD28"/>
    <mergeCell ref="MHE28:MHJ28"/>
    <mergeCell ref="MHK28:MHP28"/>
    <mergeCell ref="MHQ28:MHV28"/>
    <mergeCell ref="MHW28:MIB28"/>
    <mergeCell ref="MFI28:MFN28"/>
    <mergeCell ref="MFO28:MFT28"/>
    <mergeCell ref="MFU28:MFZ28"/>
    <mergeCell ref="MGA28:MGF28"/>
    <mergeCell ref="MGG28:MGL28"/>
    <mergeCell ref="MGM28:MGR28"/>
    <mergeCell ref="MDY28:MED28"/>
    <mergeCell ref="MEE28:MEJ28"/>
    <mergeCell ref="MEK28:MEP28"/>
    <mergeCell ref="MEQ28:MEV28"/>
    <mergeCell ref="MEW28:MFB28"/>
    <mergeCell ref="MFC28:MFH28"/>
    <mergeCell ref="MKW28:MLB28"/>
    <mergeCell ref="MLC28:MLH28"/>
    <mergeCell ref="MLI28:MLN28"/>
    <mergeCell ref="MLO28:MLT28"/>
    <mergeCell ref="MLU28:MLZ28"/>
    <mergeCell ref="MMA28:MMF28"/>
    <mergeCell ref="MJM28:MJR28"/>
    <mergeCell ref="MJS28:MJX28"/>
    <mergeCell ref="MJY28:MKD28"/>
    <mergeCell ref="MKE28:MKJ28"/>
    <mergeCell ref="MKK28:MKP28"/>
    <mergeCell ref="MKQ28:MKV28"/>
    <mergeCell ref="MIC28:MIH28"/>
    <mergeCell ref="MII28:MIN28"/>
    <mergeCell ref="MIO28:MIT28"/>
    <mergeCell ref="MIU28:MIZ28"/>
    <mergeCell ref="MJA28:MJF28"/>
    <mergeCell ref="MJG28:MJL28"/>
    <mergeCell ref="MPA28:MPF28"/>
    <mergeCell ref="MPG28:MPL28"/>
    <mergeCell ref="MPM28:MPR28"/>
    <mergeCell ref="MPS28:MPX28"/>
    <mergeCell ref="MPY28:MQD28"/>
    <mergeCell ref="MQE28:MQJ28"/>
    <mergeCell ref="MNQ28:MNV28"/>
    <mergeCell ref="MNW28:MOB28"/>
    <mergeCell ref="MOC28:MOH28"/>
    <mergeCell ref="MOI28:MON28"/>
    <mergeCell ref="MOO28:MOT28"/>
    <mergeCell ref="MOU28:MOZ28"/>
    <mergeCell ref="MMG28:MML28"/>
    <mergeCell ref="MMM28:MMR28"/>
    <mergeCell ref="MMS28:MMX28"/>
    <mergeCell ref="MMY28:MND28"/>
    <mergeCell ref="MNE28:MNJ28"/>
    <mergeCell ref="MNK28:MNP28"/>
    <mergeCell ref="MTE28:MTJ28"/>
    <mergeCell ref="MTK28:MTP28"/>
    <mergeCell ref="MTQ28:MTV28"/>
    <mergeCell ref="MTW28:MUB28"/>
    <mergeCell ref="MUC28:MUH28"/>
    <mergeCell ref="MUI28:MUN28"/>
    <mergeCell ref="MRU28:MRZ28"/>
    <mergeCell ref="MSA28:MSF28"/>
    <mergeCell ref="MSG28:MSL28"/>
    <mergeCell ref="MSM28:MSR28"/>
    <mergeCell ref="MSS28:MSX28"/>
    <mergeCell ref="MSY28:MTD28"/>
    <mergeCell ref="MQK28:MQP28"/>
    <mergeCell ref="MQQ28:MQV28"/>
    <mergeCell ref="MQW28:MRB28"/>
    <mergeCell ref="MRC28:MRH28"/>
    <mergeCell ref="MRI28:MRN28"/>
    <mergeCell ref="MRO28:MRT28"/>
    <mergeCell ref="MXI28:MXN28"/>
    <mergeCell ref="MXO28:MXT28"/>
    <mergeCell ref="MXU28:MXZ28"/>
    <mergeCell ref="MYA28:MYF28"/>
    <mergeCell ref="MYG28:MYL28"/>
    <mergeCell ref="MYM28:MYR28"/>
    <mergeCell ref="MVY28:MWD28"/>
    <mergeCell ref="MWE28:MWJ28"/>
    <mergeCell ref="MWK28:MWP28"/>
    <mergeCell ref="MWQ28:MWV28"/>
    <mergeCell ref="MWW28:MXB28"/>
    <mergeCell ref="MXC28:MXH28"/>
    <mergeCell ref="MUO28:MUT28"/>
    <mergeCell ref="MUU28:MUZ28"/>
    <mergeCell ref="MVA28:MVF28"/>
    <mergeCell ref="MVG28:MVL28"/>
    <mergeCell ref="MVM28:MVR28"/>
    <mergeCell ref="MVS28:MVX28"/>
    <mergeCell ref="NBM28:NBR28"/>
    <mergeCell ref="NBS28:NBX28"/>
    <mergeCell ref="NBY28:NCD28"/>
    <mergeCell ref="NCE28:NCJ28"/>
    <mergeCell ref="NCK28:NCP28"/>
    <mergeCell ref="NCQ28:NCV28"/>
    <mergeCell ref="NAC28:NAH28"/>
    <mergeCell ref="NAI28:NAN28"/>
    <mergeCell ref="NAO28:NAT28"/>
    <mergeCell ref="NAU28:NAZ28"/>
    <mergeCell ref="NBA28:NBF28"/>
    <mergeCell ref="NBG28:NBL28"/>
    <mergeCell ref="MYS28:MYX28"/>
    <mergeCell ref="MYY28:MZD28"/>
    <mergeCell ref="MZE28:MZJ28"/>
    <mergeCell ref="MZK28:MZP28"/>
    <mergeCell ref="MZQ28:MZV28"/>
    <mergeCell ref="MZW28:NAB28"/>
    <mergeCell ref="NFQ28:NFV28"/>
    <mergeCell ref="NFW28:NGB28"/>
    <mergeCell ref="NGC28:NGH28"/>
    <mergeCell ref="NGI28:NGN28"/>
    <mergeCell ref="NGO28:NGT28"/>
    <mergeCell ref="NGU28:NGZ28"/>
    <mergeCell ref="NEG28:NEL28"/>
    <mergeCell ref="NEM28:NER28"/>
    <mergeCell ref="NES28:NEX28"/>
    <mergeCell ref="NEY28:NFD28"/>
    <mergeCell ref="NFE28:NFJ28"/>
    <mergeCell ref="NFK28:NFP28"/>
    <mergeCell ref="NCW28:NDB28"/>
    <mergeCell ref="NDC28:NDH28"/>
    <mergeCell ref="NDI28:NDN28"/>
    <mergeCell ref="NDO28:NDT28"/>
    <mergeCell ref="NDU28:NDZ28"/>
    <mergeCell ref="NEA28:NEF28"/>
    <mergeCell ref="NJU28:NJZ28"/>
    <mergeCell ref="NKA28:NKF28"/>
    <mergeCell ref="NKG28:NKL28"/>
    <mergeCell ref="NKM28:NKR28"/>
    <mergeCell ref="NKS28:NKX28"/>
    <mergeCell ref="NKY28:NLD28"/>
    <mergeCell ref="NIK28:NIP28"/>
    <mergeCell ref="NIQ28:NIV28"/>
    <mergeCell ref="NIW28:NJB28"/>
    <mergeCell ref="NJC28:NJH28"/>
    <mergeCell ref="NJI28:NJN28"/>
    <mergeCell ref="NJO28:NJT28"/>
    <mergeCell ref="NHA28:NHF28"/>
    <mergeCell ref="NHG28:NHL28"/>
    <mergeCell ref="NHM28:NHR28"/>
    <mergeCell ref="NHS28:NHX28"/>
    <mergeCell ref="NHY28:NID28"/>
    <mergeCell ref="NIE28:NIJ28"/>
    <mergeCell ref="NNY28:NOD28"/>
    <mergeCell ref="NOE28:NOJ28"/>
    <mergeCell ref="NOK28:NOP28"/>
    <mergeCell ref="NOQ28:NOV28"/>
    <mergeCell ref="NOW28:NPB28"/>
    <mergeCell ref="NPC28:NPH28"/>
    <mergeCell ref="NMO28:NMT28"/>
    <mergeCell ref="NMU28:NMZ28"/>
    <mergeCell ref="NNA28:NNF28"/>
    <mergeCell ref="NNG28:NNL28"/>
    <mergeCell ref="NNM28:NNR28"/>
    <mergeCell ref="NNS28:NNX28"/>
    <mergeCell ref="NLE28:NLJ28"/>
    <mergeCell ref="NLK28:NLP28"/>
    <mergeCell ref="NLQ28:NLV28"/>
    <mergeCell ref="NLW28:NMB28"/>
    <mergeCell ref="NMC28:NMH28"/>
    <mergeCell ref="NMI28:NMN28"/>
    <mergeCell ref="NSC28:NSH28"/>
    <mergeCell ref="NSI28:NSN28"/>
    <mergeCell ref="NSO28:NST28"/>
    <mergeCell ref="NSU28:NSZ28"/>
    <mergeCell ref="NTA28:NTF28"/>
    <mergeCell ref="NTG28:NTL28"/>
    <mergeCell ref="NQS28:NQX28"/>
    <mergeCell ref="NQY28:NRD28"/>
    <mergeCell ref="NRE28:NRJ28"/>
    <mergeCell ref="NRK28:NRP28"/>
    <mergeCell ref="NRQ28:NRV28"/>
    <mergeCell ref="NRW28:NSB28"/>
    <mergeCell ref="NPI28:NPN28"/>
    <mergeCell ref="NPO28:NPT28"/>
    <mergeCell ref="NPU28:NPZ28"/>
    <mergeCell ref="NQA28:NQF28"/>
    <mergeCell ref="NQG28:NQL28"/>
    <mergeCell ref="NQM28:NQR28"/>
    <mergeCell ref="NWG28:NWL28"/>
    <mergeCell ref="NWM28:NWR28"/>
    <mergeCell ref="NWS28:NWX28"/>
    <mergeCell ref="NWY28:NXD28"/>
    <mergeCell ref="NXE28:NXJ28"/>
    <mergeCell ref="NXK28:NXP28"/>
    <mergeCell ref="NUW28:NVB28"/>
    <mergeCell ref="NVC28:NVH28"/>
    <mergeCell ref="NVI28:NVN28"/>
    <mergeCell ref="NVO28:NVT28"/>
    <mergeCell ref="NVU28:NVZ28"/>
    <mergeCell ref="NWA28:NWF28"/>
    <mergeCell ref="NTM28:NTR28"/>
    <mergeCell ref="NTS28:NTX28"/>
    <mergeCell ref="NTY28:NUD28"/>
    <mergeCell ref="NUE28:NUJ28"/>
    <mergeCell ref="NUK28:NUP28"/>
    <mergeCell ref="NUQ28:NUV28"/>
    <mergeCell ref="OAK28:OAP28"/>
    <mergeCell ref="OAQ28:OAV28"/>
    <mergeCell ref="OAW28:OBB28"/>
    <mergeCell ref="OBC28:OBH28"/>
    <mergeCell ref="OBI28:OBN28"/>
    <mergeCell ref="OBO28:OBT28"/>
    <mergeCell ref="NZA28:NZF28"/>
    <mergeCell ref="NZG28:NZL28"/>
    <mergeCell ref="NZM28:NZR28"/>
    <mergeCell ref="NZS28:NZX28"/>
    <mergeCell ref="NZY28:OAD28"/>
    <mergeCell ref="OAE28:OAJ28"/>
    <mergeCell ref="NXQ28:NXV28"/>
    <mergeCell ref="NXW28:NYB28"/>
    <mergeCell ref="NYC28:NYH28"/>
    <mergeCell ref="NYI28:NYN28"/>
    <mergeCell ref="NYO28:NYT28"/>
    <mergeCell ref="NYU28:NYZ28"/>
    <mergeCell ref="OEO28:OET28"/>
    <mergeCell ref="OEU28:OEZ28"/>
    <mergeCell ref="OFA28:OFF28"/>
    <mergeCell ref="OFG28:OFL28"/>
    <mergeCell ref="OFM28:OFR28"/>
    <mergeCell ref="OFS28:OFX28"/>
    <mergeCell ref="ODE28:ODJ28"/>
    <mergeCell ref="ODK28:ODP28"/>
    <mergeCell ref="ODQ28:ODV28"/>
    <mergeCell ref="ODW28:OEB28"/>
    <mergeCell ref="OEC28:OEH28"/>
    <mergeCell ref="OEI28:OEN28"/>
    <mergeCell ref="OBU28:OBZ28"/>
    <mergeCell ref="OCA28:OCF28"/>
    <mergeCell ref="OCG28:OCL28"/>
    <mergeCell ref="OCM28:OCR28"/>
    <mergeCell ref="OCS28:OCX28"/>
    <mergeCell ref="OCY28:ODD28"/>
    <mergeCell ref="OIS28:OIX28"/>
    <mergeCell ref="OIY28:OJD28"/>
    <mergeCell ref="OJE28:OJJ28"/>
    <mergeCell ref="OJK28:OJP28"/>
    <mergeCell ref="OJQ28:OJV28"/>
    <mergeCell ref="OJW28:OKB28"/>
    <mergeCell ref="OHI28:OHN28"/>
    <mergeCell ref="OHO28:OHT28"/>
    <mergeCell ref="OHU28:OHZ28"/>
    <mergeCell ref="OIA28:OIF28"/>
    <mergeCell ref="OIG28:OIL28"/>
    <mergeCell ref="OIM28:OIR28"/>
    <mergeCell ref="OFY28:OGD28"/>
    <mergeCell ref="OGE28:OGJ28"/>
    <mergeCell ref="OGK28:OGP28"/>
    <mergeCell ref="OGQ28:OGV28"/>
    <mergeCell ref="OGW28:OHB28"/>
    <mergeCell ref="OHC28:OHH28"/>
    <mergeCell ref="OMW28:ONB28"/>
    <mergeCell ref="ONC28:ONH28"/>
    <mergeCell ref="ONI28:ONN28"/>
    <mergeCell ref="ONO28:ONT28"/>
    <mergeCell ref="ONU28:ONZ28"/>
    <mergeCell ref="OOA28:OOF28"/>
    <mergeCell ref="OLM28:OLR28"/>
    <mergeCell ref="OLS28:OLX28"/>
    <mergeCell ref="OLY28:OMD28"/>
    <mergeCell ref="OME28:OMJ28"/>
    <mergeCell ref="OMK28:OMP28"/>
    <mergeCell ref="OMQ28:OMV28"/>
    <mergeCell ref="OKC28:OKH28"/>
    <mergeCell ref="OKI28:OKN28"/>
    <mergeCell ref="OKO28:OKT28"/>
    <mergeCell ref="OKU28:OKZ28"/>
    <mergeCell ref="OLA28:OLF28"/>
    <mergeCell ref="OLG28:OLL28"/>
    <mergeCell ref="ORA28:ORF28"/>
    <mergeCell ref="ORG28:ORL28"/>
    <mergeCell ref="ORM28:ORR28"/>
    <mergeCell ref="ORS28:ORX28"/>
    <mergeCell ref="ORY28:OSD28"/>
    <mergeCell ref="OSE28:OSJ28"/>
    <mergeCell ref="OPQ28:OPV28"/>
    <mergeCell ref="OPW28:OQB28"/>
    <mergeCell ref="OQC28:OQH28"/>
    <mergeCell ref="OQI28:OQN28"/>
    <mergeCell ref="OQO28:OQT28"/>
    <mergeCell ref="OQU28:OQZ28"/>
    <mergeCell ref="OOG28:OOL28"/>
    <mergeCell ref="OOM28:OOR28"/>
    <mergeCell ref="OOS28:OOX28"/>
    <mergeCell ref="OOY28:OPD28"/>
    <mergeCell ref="OPE28:OPJ28"/>
    <mergeCell ref="OPK28:OPP28"/>
    <mergeCell ref="OVE28:OVJ28"/>
    <mergeCell ref="OVK28:OVP28"/>
    <mergeCell ref="OVQ28:OVV28"/>
    <mergeCell ref="OVW28:OWB28"/>
    <mergeCell ref="OWC28:OWH28"/>
    <mergeCell ref="OWI28:OWN28"/>
    <mergeCell ref="OTU28:OTZ28"/>
    <mergeCell ref="OUA28:OUF28"/>
    <mergeCell ref="OUG28:OUL28"/>
    <mergeCell ref="OUM28:OUR28"/>
    <mergeCell ref="OUS28:OUX28"/>
    <mergeCell ref="OUY28:OVD28"/>
    <mergeCell ref="OSK28:OSP28"/>
    <mergeCell ref="OSQ28:OSV28"/>
    <mergeCell ref="OSW28:OTB28"/>
    <mergeCell ref="OTC28:OTH28"/>
    <mergeCell ref="OTI28:OTN28"/>
    <mergeCell ref="OTO28:OTT28"/>
    <mergeCell ref="OZI28:OZN28"/>
    <mergeCell ref="OZO28:OZT28"/>
    <mergeCell ref="OZU28:OZZ28"/>
    <mergeCell ref="PAA28:PAF28"/>
    <mergeCell ref="PAG28:PAL28"/>
    <mergeCell ref="PAM28:PAR28"/>
    <mergeCell ref="OXY28:OYD28"/>
    <mergeCell ref="OYE28:OYJ28"/>
    <mergeCell ref="OYK28:OYP28"/>
    <mergeCell ref="OYQ28:OYV28"/>
    <mergeCell ref="OYW28:OZB28"/>
    <mergeCell ref="OZC28:OZH28"/>
    <mergeCell ref="OWO28:OWT28"/>
    <mergeCell ref="OWU28:OWZ28"/>
    <mergeCell ref="OXA28:OXF28"/>
    <mergeCell ref="OXG28:OXL28"/>
    <mergeCell ref="OXM28:OXR28"/>
    <mergeCell ref="OXS28:OXX28"/>
    <mergeCell ref="PDM28:PDR28"/>
    <mergeCell ref="PDS28:PDX28"/>
    <mergeCell ref="PDY28:PED28"/>
    <mergeCell ref="PEE28:PEJ28"/>
    <mergeCell ref="PEK28:PEP28"/>
    <mergeCell ref="PEQ28:PEV28"/>
    <mergeCell ref="PCC28:PCH28"/>
    <mergeCell ref="PCI28:PCN28"/>
    <mergeCell ref="PCO28:PCT28"/>
    <mergeCell ref="PCU28:PCZ28"/>
    <mergeCell ref="PDA28:PDF28"/>
    <mergeCell ref="PDG28:PDL28"/>
    <mergeCell ref="PAS28:PAX28"/>
    <mergeCell ref="PAY28:PBD28"/>
    <mergeCell ref="PBE28:PBJ28"/>
    <mergeCell ref="PBK28:PBP28"/>
    <mergeCell ref="PBQ28:PBV28"/>
    <mergeCell ref="PBW28:PCB28"/>
    <mergeCell ref="PHQ28:PHV28"/>
    <mergeCell ref="PHW28:PIB28"/>
    <mergeCell ref="PIC28:PIH28"/>
    <mergeCell ref="PII28:PIN28"/>
    <mergeCell ref="PIO28:PIT28"/>
    <mergeCell ref="PIU28:PIZ28"/>
    <mergeCell ref="PGG28:PGL28"/>
    <mergeCell ref="PGM28:PGR28"/>
    <mergeCell ref="PGS28:PGX28"/>
    <mergeCell ref="PGY28:PHD28"/>
    <mergeCell ref="PHE28:PHJ28"/>
    <mergeCell ref="PHK28:PHP28"/>
    <mergeCell ref="PEW28:PFB28"/>
    <mergeCell ref="PFC28:PFH28"/>
    <mergeCell ref="PFI28:PFN28"/>
    <mergeCell ref="PFO28:PFT28"/>
    <mergeCell ref="PFU28:PFZ28"/>
    <mergeCell ref="PGA28:PGF28"/>
    <mergeCell ref="PLU28:PLZ28"/>
    <mergeCell ref="PMA28:PMF28"/>
    <mergeCell ref="PMG28:PML28"/>
    <mergeCell ref="PMM28:PMR28"/>
    <mergeCell ref="PMS28:PMX28"/>
    <mergeCell ref="PMY28:PND28"/>
    <mergeCell ref="PKK28:PKP28"/>
    <mergeCell ref="PKQ28:PKV28"/>
    <mergeCell ref="PKW28:PLB28"/>
    <mergeCell ref="PLC28:PLH28"/>
    <mergeCell ref="PLI28:PLN28"/>
    <mergeCell ref="PLO28:PLT28"/>
    <mergeCell ref="PJA28:PJF28"/>
    <mergeCell ref="PJG28:PJL28"/>
    <mergeCell ref="PJM28:PJR28"/>
    <mergeCell ref="PJS28:PJX28"/>
    <mergeCell ref="PJY28:PKD28"/>
    <mergeCell ref="PKE28:PKJ28"/>
    <mergeCell ref="PPY28:PQD28"/>
    <mergeCell ref="PQE28:PQJ28"/>
    <mergeCell ref="PQK28:PQP28"/>
    <mergeCell ref="PQQ28:PQV28"/>
    <mergeCell ref="PQW28:PRB28"/>
    <mergeCell ref="PRC28:PRH28"/>
    <mergeCell ref="POO28:POT28"/>
    <mergeCell ref="POU28:POZ28"/>
    <mergeCell ref="PPA28:PPF28"/>
    <mergeCell ref="PPG28:PPL28"/>
    <mergeCell ref="PPM28:PPR28"/>
    <mergeCell ref="PPS28:PPX28"/>
    <mergeCell ref="PNE28:PNJ28"/>
    <mergeCell ref="PNK28:PNP28"/>
    <mergeCell ref="PNQ28:PNV28"/>
    <mergeCell ref="PNW28:POB28"/>
    <mergeCell ref="POC28:POH28"/>
    <mergeCell ref="POI28:PON28"/>
    <mergeCell ref="PUC28:PUH28"/>
    <mergeCell ref="PUI28:PUN28"/>
    <mergeCell ref="PUO28:PUT28"/>
    <mergeCell ref="PUU28:PUZ28"/>
    <mergeCell ref="PVA28:PVF28"/>
    <mergeCell ref="PVG28:PVL28"/>
    <mergeCell ref="PSS28:PSX28"/>
    <mergeCell ref="PSY28:PTD28"/>
    <mergeCell ref="PTE28:PTJ28"/>
    <mergeCell ref="PTK28:PTP28"/>
    <mergeCell ref="PTQ28:PTV28"/>
    <mergeCell ref="PTW28:PUB28"/>
    <mergeCell ref="PRI28:PRN28"/>
    <mergeCell ref="PRO28:PRT28"/>
    <mergeCell ref="PRU28:PRZ28"/>
    <mergeCell ref="PSA28:PSF28"/>
    <mergeCell ref="PSG28:PSL28"/>
    <mergeCell ref="PSM28:PSR28"/>
    <mergeCell ref="PYG28:PYL28"/>
    <mergeCell ref="PYM28:PYR28"/>
    <mergeCell ref="PYS28:PYX28"/>
    <mergeCell ref="PYY28:PZD28"/>
    <mergeCell ref="PZE28:PZJ28"/>
    <mergeCell ref="PZK28:PZP28"/>
    <mergeCell ref="PWW28:PXB28"/>
    <mergeCell ref="PXC28:PXH28"/>
    <mergeCell ref="PXI28:PXN28"/>
    <mergeCell ref="PXO28:PXT28"/>
    <mergeCell ref="PXU28:PXZ28"/>
    <mergeCell ref="PYA28:PYF28"/>
    <mergeCell ref="PVM28:PVR28"/>
    <mergeCell ref="PVS28:PVX28"/>
    <mergeCell ref="PVY28:PWD28"/>
    <mergeCell ref="PWE28:PWJ28"/>
    <mergeCell ref="PWK28:PWP28"/>
    <mergeCell ref="PWQ28:PWV28"/>
    <mergeCell ref="QCK28:QCP28"/>
    <mergeCell ref="QCQ28:QCV28"/>
    <mergeCell ref="QCW28:QDB28"/>
    <mergeCell ref="QDC28:QDH28"/>
    <mergeCell ref="QDI28:QDN28"/>
    <mergeCell ref="QDO28:QDT28"/>
    <mergeCell ref="QBA28:QBF28"/>
    <mergeCell ref="QBG28:QBL28"/>
    <mergeCell ref="QBM28:QBR28"/>
    <mergeCell ref="QBS28:QBX28"/>
    <mergeCell ref="QBY28:QCD28"/>
    <mergeCell ref="QCE28:QCJ28"/>
    <mergeCell ref="PZQ28:PZV28"/>
    <mergeCell ref="PZW28:QAB28"/>
    <mergeCell ref="QAC28:QAH28"/>
    <mergeCell ref="QAI28:QAN28"/>
    <mergeCell ref="QAO28:QAT28"/>
    <mergeCell ref="QAU28:QAZ28"/>
    <mergeCell ref="QGO28:QGT28"/>
    <mergeCell ref="QGU28:QGZ28"/>
    <mergeCell ref="QHA28:QHF28"/>
    <mergeCell ref="QHG28:QHL28"/>
    <mergeCell ref="QHM28:QHR28"/>
    <mergeCell ref="QHS28:QHX28"/>
    <mergeCell ref="QFE28:QFJ28"/>
    <mergeCell ref="QFK28:QFP28"/>
    <mergeCell ref="QFQ28:QFV28"/>
    <mergeCell ref="QFW28:QGB28"/>
    <mergeCell ref="QGC28:QGH28"/>
    <mergeCell ref="QGI28:QGN28"/>
    <mergeCell ref="QDU28:QDZ28"/>
    <mergeCell ref="QEA28:QEF28"/>
    <mergeCell ref="QEG28:QEL28"/>
    <mergeCell ref="QEM28:QER28"/>
    <mergeCell ref="QES28:QEX28"/>
    <mergeCell ref="QEY28:QFD28"/>
    <mergeCell ref="QKS28:QKX28"/>
    <mergeCell ref="QKY28:QLD28"/>
    <mergeCell ref="QLE28:QLJ28"/>
    <mergeCell ref="QLK28:QLP28"/>
    <mergeCell ref="QLQ28:QLV28"/>
    <mergeCell ref="QLW28:QMB28"/>
    <mergeCell ref="QJI28:QJN28"/>
    <mergeCell ref="QJO28:QJT28"/>
    <mergeCell ref="QJU28:QJZ28"/>
    <mergeCell ref="QKA28:QKF28"/>
    <mergeCell ref="QKG28:QKL28"/>
    <mergeCell ref="QKM28:QKR28"/>
    <mergeCell ref="QHY28:QID28"/>
    <mergeCell ref="QIE28:QIJ28"/>
    <mergeCell ref="QIK28:QIP28"/>
    <mergeCell ref="QIQ28:QIV28"/>
    <mergeCell ref="QIW28:QJB28"/>
    <mergeCell ref="QJC28:QJH28"/>
    <mergeCell ref="QOW28:QPB28"/>
    <mergeCell ref="QPC28:QPH28"/>
    <mergeCell ref="QPI28:QPN28"/>
    <mergeCell ref="QPO28:QPT28"/>
    <mergeCell ref="QPU28:QPZ28"/>
    <mergeCell ref="QQA28:QQF28"/>
    <mergeCell ref="QNM28:QNR28"/>
    <mergeCell ref="QNS28:QNX28"/>
    <mergeCell ref="QNY28:QOD28"/>
    <mergeCell ref="QOE28:QOJ28"/>
    <mergeCell ref="QOK28:QOP28"/>
    <mergeCell ref="QOQ28:QOV28"/>
    <mergeCell ref="QMC28:QMH28"/>
    <mergeCell ref="QMI28:QMN28"/>
    <mergeCell ref="QMO28:QMT28"/>
    <mergeCell ref="QMU28:QMZ28"/>
    <mergeCell ref="QNA28:QNF28"/>
    <mergeCell ref="QNG28:QNL28"/>
    <mergeCell ref="QTA28:QTF28"/>
    <mergeCell ref="QTG28:QTL28"/>
    <mergeCell ref="QTM28:QTR28"/>
    <mergeCell ref="QTS28:QTX28"/>
    <mergeCell ref="QTY28:QUD28"/>
    <mergeCell ref="QUE28:QUJ28"/>
    <mergeCell ref="QRQ28:QRV28"/>
    <mergeCell ref="QRW28:QSB28"/>
    <mergeCell ref="QSC28:QSH28"/>
    <mergeCell ref="QSI28:QSN28"/>
    <mergeCell ref="QSO28:QST28"/>
    <mergeCell ref="QSU28:QSZ28"/>
    <mergeCell ref="QQG28:QQL28"/>
    <mergeCell ref="QQM28:QQR28"/>
    <mergeCell ref="QQS28:QQX28"/>
    <mergeCell ref="QQY28:QRD28"/>
    <mergeCell ref="QRE28:QRJ28"/>
    <mergeCell ref="QRK28:QRP28"/>
    <mergeCell ref="QXE28:QXJ28"/>
    <mergeCell ref="QXK28:QXP28"/>
    <mergeCell ref="QXQ28:QXV28"/>
    <mergeCell ref="QXW28:QYB28"/>
    <mergeCell ref="QYC28:QYH28"/>
    <mergeCell ref="QYI28:QYN28"/>
    <mergeCell ref="QVU28:QVZ28"/>
    <mergeCell ref="QWA28:QWF28"/>
    <mergeCell ref="QWG28:QWL28"/>
    <mergeCell ref="QWM28:QWR28"/>
    <mergeCell ref="QWS28:QWX28"/>
    <mergeCell ref="QWY28:QXD28"/>
    <mergeCell ref="QUK28:QUP28"/>
    <mergeCell ref="QUQ28:QUV28"/>
    <mergeCell ref="QUW28:QVB28"/>
    <mergeCell ref="QVC28:QVH28"/>
    <mergeCell ref="QVI28:QVN28"/>
    <mergeCell ref="QVO28:QVT28"/>
    <mergeCell ref="RBI28:RBN28"/>
    <mergeCell ref="RBO28:RBT28"/>
    <mergeCell ref="RBU28:RBZ28"/>
    <mergeCell ref="RCA28:RCF28"/>
    <mergeCell ref="RCG28:RCL28"/>
    <mergeCell ref="RCM28:RCR28"/>
    <mergeCell ref="QZY28:RAD28"/>
    <mergeCell ref="RAE28:RAJ28"/>
    <mergeCell ref="RAK28:RAP28"/>
    <mergeCell ref="RAQ28:RAV28"/>
    <mergeCell ref="RAW28:RBB28"/>
    <mergeCell ref="RBC28:RBH28"/>
    <mergeCell ref="QYO28:QYT28"/>
    <mergeCell ref="QYU28:QYZ28"/>
    <mergeCell ref="QZA28:QZF28"/>
    <mergeCell ref="QZG28:QZL28"/>
    <mergeCell ref="QZM28:QZR28"/>
    <mergeCell ref="QZS28:QZX28"/>
    <mergeCell ref="RFM28:RFR28"/>
    <mergeCell ref="RFS28:RFX28"/>
    <mergeCell ref="RFY28:RGD28"/>
    <mergeCell ref="RGE28:RGJ28"/>
    <mergeCell ref="RGK28:RGP28"/>
    <mergeCell ref="RGQ28:RGV28"/>
    <mergeCell ref="REC28:REH28"/>
    <mergeCell ref="REI28:REN28"/>
    <mergeCell ref="REO28:RET28"/>
    <mergeCell ref="REU28:REZ28"/>
    <mergeCell ref="RFA28:RFF28"/>
    <mergeCell ref="RFG28:RFL28"/>
    <mergeCell ref="RCS28:RCX28"/>
    <mergeCell ref="RCY28:RDD28"/>
    <mergeCell ref="RDE28:RDJ28"/>
    <mergeCell ref="RDK28:RDP28"/>
    <mergeCell ref="RDQ28:RDV28"/>
    <mergeCell ref="RDW28:REB28"/>
    <mergeCell ref="RJQ28:RJV28"/>
    <mergeCell ref="RJW28:RKB28"/>
    <mergeCell ref="RKC28:RKH28"/>
    <mergeCell ref="RKI28:RKN28"/>
    <mergeCell ref="RKO28:RKT28"/>
    <mergeCell ref="RKU28:RKZ28"/>
    <mergeCell ref="RIG28:RIL28"/>
    <mergeCell ref="RIM28:RIR28"/>
    <mergeCell ref="RIS28:RIX28"/>
    <mergeCell ref="RIY28:RJD28"/>
    <mergeCell ref="RJE28:RJJ28"/>
    <mergeCell ref="RJK28:RJP28"/>
    <mergeCell ref="RGW28:RHB28"/>
    <mergeCell ref="RHC28:RHH28"/>
    <mergeCell ref="RHI28:RHN28"/>
    <mergeCell ref="RHO28:RHT28"/>
    <mergeCell ref="RHU28:RHZ28"/>
    <mergeCell ref="RIA28:RIF28"/>
    <mergeCell ref="RNU28:RNZ28"/>
    <mergeCell ref="ROA28:ROF28"/>
    <mergeCell ref="ROG28:ROL28"/>
    <mergeCell ref="ROM28:ROR28"/>
    <mergeCell ref="ROS28:ROX28"/>
    <mergeCell ref="ROY28:RPD28"/>
    <mergeCell ref="RMK28:RMP28"/>
    <mergeCell ref="RMQ28:RMV28"/>
    <mergeCell ref="RMW28:RNB28"/>
    <mergeCell ref="RNC28:RNH28"/>
    <mergeCell ref="RNI28:RNN28"/>
    <mergeCell ref="RNO28:RNT28"/>
    <mergeCell ref="RLA28:RLF28"/>
    <mergeCell ref="RLG28:RLL28"/>
    <mergeCell ref="RLM28:RLR28"/>
    <mergeCell ref="RLS28:RLX28"/>
    <mergeCell ref="RLY28:RMD28"/>
    <mergeCell ref="RME28:RMJ28"/>
    <mergeCell ref="RRY28:RSD28"/>
    <mergeCell ref="RSE28:RSJ28"/>
    <mergeCell ref="RSK28:RSP28"/>
    <mergeCell ref="RSQ28:RSV28"/>
    <mergeCell ref="RSW28:RTB28"/>
    <mergeCell ref="RTC28:RTH28"/>
    <mergeCell ref="RQO28:RQT28"/>
    <mergeCell ref="RQU28:RQZ28"/>
    <mergeCell ref="RRA28:RRF28"/>
    <mergeCell ref="RRG28:RRL28"/>
    <mergeCell ref="RRM28:RRR28"/>
    <mergeCell ref="RRS28:RRX28"/>
    <mergeCell ref="RPE28:RPJ28"/>
    <mergeCell ref="RPK28:RPP28"/>
    <mergeCell ref="RPQ28:RPV28"/>
    <mergeCell ref="RPW28:RQB28"/>
    <mergeCell ref="RQC28:RQH28"/>
    <mergeCell ref="RQI28:RQN28"/>
    <mergeCell ref="RWC28:RWH28"/>
    <mergeCell ref="RWI28:RWN28"/>
    <mergeCell ref="RWO28:RWT28"/>
    <mergeCell ref="RWU28:RWZ28"/>
    <mergeCell ref="RXA28:RXF28"/>
    <mergeCell ref="RXG28:RXL28"/>
    <mergeCell ref="RUS28:RUX28"/>
    <mergeCell ref="RUY28:RVD28"/>
    <mergeCell ref="RVE28:RVJ28"/>
    <mergeCell ref="RVK28:RVP28"/>
    <mergeCell ref="RVQ28:RVV28"/>
    <mergeCell ref="RVW28:RWB28"/>
    <mergeCell ref="RTI28:RTN28"/>
    <mergeCell ref="RTO28:RTT28"/>
    <mergeCell ref="RTU28:RTZ28"/>
    <mergeCell ref="RUA28:RUF28"/>
    <mergeCell ref="RUG28:RUL28"/>
    <mergeCell ref="RUM28:RUR28"/>
    <mergeCell ref="SAG28:SAL28"/>
    <mergeCell ref="SAM28:SAR28"/>
    <mergeCell ref="SAS28:SAX28"/>
    <mergeCell ref="SAY28:SBD28"/>
    <mergeCell ref="SBE28:SBJ28"/>
    <mergeCell ref="SBK28:SBP28"/>
    <mergeCell ref="RYW28:RZB28"/>
    <mergeCell ref="RZC28:RZH28"/>
    <mergeCell ref="RZI28:RZN28"/>
    <mergeCell ref="RZO28:RZT28"/>
    <mergeCell ref="RZU28:RZZ28"/>
    <mergeCell ref="SAA28:SAF28"/>
    <mergeCell ref="RXM28:RXR28"/>
    <mergeCell ref="RXS28:RXX28"/>
    <mergeCell ref="RXY28:RYD28"/>
    <mergeCell ref="RYE28:RYJ28"/>
    <mergeCell ref="RYK28:RYP28"/>
    <mergeCell ref="RYQ28:RYV28"/>
    <mergeCell ref="SEK28:SEP28"/>
    <mergeCell ref="SEQ28:SEV28"/>
    <mergeCell ref="SEW28:SFB28"/>
    <mergeCell ref="SFC28:SFH28"/>
    <mergeCell ref="SFI28:SFN28"/>
    <mergeCell ref="SFO28:SFT28"/>
    <mergeCell ref="SDA28:SDF28"/>
    <mergeCell ref="SDG28:SDL28"/>
    <mergeCell ref="SDM28:SDR28"/>
    <mergeCell ref="SDS28:SDX28"/>
    <mergeCell ref="SDY28:SED28"/>
    <mergeCell ref="SEE28:SEJ28"/>
    <mergeCell ref="SBQ28:SBV28"/>
    <mergeCell ref="SBW28:SCB28"/>
    <mergeCell ref="SCC28:SCH28"/>
    <mergeCell ref="SCI28:SCN28"/>
    <mergeCell ref="SCO28:SCT28"/>
    <mergeCell ref="SCU28:SCZ28"/>
    <mergeCell ref="SIO28:SIT28"/>
    <mergeCell ref="SIU28:SIZ28"/>
    <mergeCell ref="SJA28:SJF28"/>
    <mergeCell ref="SJG28:SJL28"/>
    <mergeCell ref="SJM28:SJR28"/>
    <mergeCell ref="SJS28:SJX28"/>
    <mergeCell ref="SHE28:SHJ28"/>
    <mergeCell ref="SHK28:SHP28"/>
    <mergeCell ref="SHQ28:SHV28"/>
    <mergeCell ref="SHW28:SIB28"/>
    <mergeCell ref="SIC28:SIH28"/>
    <mergeCell ref="SII28:SIN28"/>
    <mergeCell ref="SFU28:SFZ28"/>
    <mergeCell ref="SGA28:SGF28"/>
    <mergeCell ref="SGG28:SGL28"/>
    <mergeCell ref="SGM28:SGR28"/>
    <mergeCell ref="SGS28:SGX28"/>
    <mergeCell ref="SGY28:SHD28"/>
    <mergeCell ref="SMS28:SMX28"/>
    <mergeCell ref="SMY28:SND28"/>
    <mergeCell ref="SNE28:SNJ28"/>
    <mergeCell ref="SNK28:SNP28"/>
    <mergeCell ref="SNQ28:SNV28"/>
    <mergeCell ref="SNW28:SOB28"/>
    <mergeCell ref="SLI28:SLN28"/>
    <mergeCell ref="SLO28:SLT28"/>
    <mergeCell ref="SLU28:SLZ28"/>
    <mergeCell ref="SMA28:SMF28"/>
    <mergeCell ref="SMG28:SML28"/>
    <mergeCell ref="SMM28:SMR28"/>
    <mergeCell ref="SJY28:SKD28"/>
    <mergeCell ref="SKE28:SKJ28"/>
    <mergeCell ref="SKK28:SKP28"/>
    <mergeCell ref="SKQ28:SKV28"/>
    <mergeCell ref="SKW28:SLB28"/>
    <mergeCell ref="SLC28:SLH28"/>
    <mergeCell ref="SQW28:SRB28"/>
    <mergeCell ref="SRC28:SRH28"/>
    <mergeCell ref="SRI28:SRN28"/>
    <mergeCell ref="SRO28:SRT28"/>
    <mergeCell ref="SRU28:SRZ28"/>
    <mergeCell ref="SSA28:SSF28"/>
    <mergeCell ref="SPM28:SPR28"/>
    <mergeCell ref="SPS28:SPX28"/>
    <mergeCell ref="SPY28:SQD28"/>
    <mergeCell ref="SQE28:SQJ28"/>
    <mergeCell ref="SQK28:SQP28"/>
    <mergeCell ref="SQQ28:SQV28"/>
    <mergeCell ref="SOC28:SOH28"/>
    <mergeCell ref="SOI28:SON28"/>
    <mergeCell ref="SOO28:SOT28"/>
    <mergeCell ref="SOU28:SOZ28"/>
    <mergeCell ref="SPA28:SPF28"/>
    <mergeCell ref="SPG28:SPL28"/>
    <mergeCell ref="SVA28:SVF28"/>
    <mergeCell ref="SVG28:SVL28"/>
    <mergeCell ref="SVM28:SVR28"/>
    <mergeCell ref="SVS28:SVX28"/>
    <mergeCell ref="SVY28:SWD28"/>
    <mergeCell ref="SWE28:SWJ28"/>
    <mergeCell ref="STQ28:STV28"/>
    <mergeCell ref="STW28:SUB28"/>
    <mergeCell ref="SUC28:SUH28"/>
    <mergeCell ref="SUI28:SUN28"/>
    <mergeCell ref="SUO28:SUT28"/>
    <mergeCell ref="SUU28:SUZ28"/>
    <mergeCell ref="SSG28:SSL28"/>
    <mergeCell ref="SSM28:SSR28"/>
    <mergeCell ref="SSS28:SSX28"/>
    <mergeCell ref="SSY28:STD28"/>
    <mergeCell ref="STE28:STJ28"/>
    <mergeCell ref="STK28:STP28"/>
    <mergeCell ref="SZE28:SZJ28"/>
    <mergeCell ref="SZK28:SZP28"/>
    <mergeCell ref="SZQ28:SZV28"/>
    <mergeCell ref="SZW28:TAB28"/>
    <mergeCell ref="TAC28:TAH28"/>
    <mergeCell ref="TAI28:TAN28"/>
    <mergeCell ref="SXU28:SXZ28"/>
    <mergeCell ref="SYA28:SYF28"/>
    <mergeCell ref="SYG28:SYL28"/>
    <mergeCell ref="SYM28:SYR28"/>
    <mergeCell ref="SYS28:SYX28"/>
    <mergeCell ref="SYY28:SZD28"/>
    <mergeCell ref="SWK28:SWP28"/>
    <mergeCell ref="SWQ28:SWV28"/>
    <mergeCell ref="SWW28:SXB28"/>
    <mergeCell ref="SXC28:SXH28"/>
    <mergeCell ref="SXI28:SXN28"/>
    <mergeCell ref="SXO28:SXT28"/>
    <mergeCell ref="TDI28:TDN28"/>
    <mergeCell ref="TDO28:TDT28"/>
    <mergeCell ref="TDU28:TDZ28"/>
    <mergeCell ref="TEA28:TEF28"/>
    <mergeCell ref="TEG28:TEL28"/>
    <mergeCell ref="TEM28:TER28"/>
    <mergeCell ref="TBY28:TCD28"/>
    <mergeCell ref="TCE28:TCJ28"/>
    <mergeCell ref="TCK28:TCP28"/>
    <mergeCell ref="TCQ28:TCV28"/>
    <mergeCell ref="TCW28:TDB28"/>
    <mergeCell ref="TDC28:TDH28"/>
    <mergeCell ref="TAO28:TAT28"/>
    <mergeCell ref="TAU28:TAZ28"/>
    <mergeCell ref="TBA28:TBF28"/>
    <mergeCell ref="TBG28:TBL28"/>
    <mergeCell ref="TBM28:TBR28"/>
    <mergeCell ref="TBS28:TBX28"/>
    <mergeCell ref="THM28:THR28"/>
    <mergeCell ref="THS28:THX28"/>
    <mergeCell ref="THY28:TID28"/>
    <mergeCell ref="TIE28:TIJ28"/>
    <mergeCell ref="TIK28:TIP28"/>
    <mergeCell ref="TIQ28:TIV28"/>
    <mergeCell ref="TGC28:TGH28"/>
    <mergeCell ref="TGI28:TGN28"/>
    <mergeCell ref="TGO28:TGT28"/>
    <mergeCell ref="TGU28:TGZ28"/>
    <mergeCell ref="THA28:THF28"/>
    <mergeCell ref="THG28:THL28"/>
    <mergeCell ref="TES28:TEX28"/>
    <mergeCell ref="TEY28:TFD28"/>
    <mergeCell ref="TFE28:TFJ28"/>
    <mergeCell ref="TFK28:TFP28"/>
    <mergeCell ref="TFQ28:TFV28"/>
    <mergeCell ref="TFW28:TGB28"/>
    <mergeCell ref="TLQ28:TLV28"/>
    <mergeCell ref="TLW28:TMB28"/>
    <mergeCell ref="TMC28:TMH28"/>
    <mergeCell ref="TMI28:TMN28"/>
    <mergeCell ref="TMO28:TMT28"/>
    <mergeCell ref="TMU28:TMZ28"/>
    <mergeCell ref="TKG28:TKL28"/>
    <mergeCell ref="TKM28:TKR28"/>
    <mergeCell ref="TKS28:TKX28"/>
    <mergeCell ref="TKY28:TLD28"/>
    <mergeCell ref="TLE28:TLJ28"/>
    <mergeCell ref="TLK28:TLP28"/>
    <mergeCell ref="TIW28:TJB28"/>
    <mergeCell ref="TJC28:TJH28"/>
    <mergeCell ref="TJI28:TJN28"/>
    <mergeCell ref="TJO28:TJT28"/>
    <mergeCell ref="TJU28:TJZ28"/>
    <mergeCell ref="TKA28:TKF28"/>
    <mergeCell ref="TPU28:TPZ28"/>
    <mergeCell ref="TQA28:TQF28"/>
    <mergeCell ref="TQG28:TQL28"/>
    <mergeCell ref="TQM28:TQR28"/>
    <mergeCell ref="TQS28:TQX28"/>
    <mergeCell ref="TQY28:TRD28"/>
    <mergeCell ref="TOK28:TOP28"/>
    <mergeCell ref="TOQ28:TOV28"/>
    <mergeCell ref="TOW28:TPB28"/>
    <mergeCell ref="TPC28:TPH28"/>
    <mergeCell ref="TPI28:TPN28"/>
    <mergeCell ref="TPO28:TPT28"/>
    <mergeCell ref="TNA28:TNF28"/>
    <mergeCell ref="TNG28:TNL28"/>
    <mergeCell ref="TNM28:TNR28"/>
    <mergeCell ref="TNS28:TNX28"/>
    <mergeCell ref="TNY28:TOD28"/>
    <mergeCell ref="TOE28:TOJ28"/>
    <mergeCell ref="TTY28:TUD28"/>
    <mergeCell ref="TUE28:TUJ28"/>
    <mergeCell ref="TUK28:TUP28"/>
    <mergeCell ref="TUQ28:TUV28"/>
    <mergeCell ref="TUW28:TVB28"/>
    <mergeCell ref="TVC28:TVH28"/>
    <mergeCell ref="TSO28:TST28"/>
    <mergeCell ref="TSU28:TSZ28"/>
    <mergeCell ref="TTA28:TTF28"/>
    <mergeCell ref="TTG28:TTL28"/>
    <mergeCell ref="TTM28:TTR28"/>
    <mergeCell ref="TTS28:TTX28"/>
    <mergeCell ref="TRE28:TRJ28"/>
    <mergeCell ref="TRK28:TRP28"/>
    <mergeCell ref="TRQ28:TRV28"/>
    <mergeCell ref="TRW28:TSB28"/>
    <mergeCell ref="TSC28:TSH28"/>
    <mergeCell ref="TSI28:TSN28"/>
    <mergeCell ref="TYC28:TYH28"/>
    <mergeCell ref="TYI28:TYN28"/>
    <mergeCell ref="TYO28:TYT28"/>
    <mergeCell ref="TYU28:TYZ28"/>
    <mergeCell ref="TZA28:TZF28"/>
    <mergeCell ref="TZG28:TZL28"/>
    <mergeCell ref="TWS28:TWX28"/>
    <mergeCell ref="TWY28:TXD28"/>
    <mergeCell ref="TXE28:TXJ28"/>
    <mergeCell ref="TXK28:TXP28"/>
    <mergeCell ref="TXQ28:TXV28"/>
    <mergeCell ref="TXW28:TYB28"/>
    <mergeCell ref="TVI28:TVN28"/>
    <mergeCell ref="TVO28:TVT28"/>
    <mergeCell ref="TVU28:TVZ28"/>
    <mergeCell ref="TWA28:TWF28"/>
    <mergeCell ref="TWG28:TWL28"/>
    <mergeCell ref="TWM28:TWR28"/>
    <mergeCell ref="UCG28:UCL28"/>
    <mergeCell ref="UCM28:UCR28"/>
    <mergeCell ref="UCS28:UCX28"/>
    <mergeCell ref="UCY28:UDD28"/>
    <mergeCell ref="UDE28:UDJ28"/>
    <mergeCell ref="UDK28:UDP28"/>
    <mergeCell ref="UAW28:UBB28"/>
    <mergeCell ref="UBC28:UBH28"/>
    <mergeCell ref="UBI28:UBN28"/>
    <mergeCell ref="UBO28:UBT28"/>
    <mergeCell ref="UBU28:UBZ28"/>
    <mergeCell ref="UCA28:UCF28"/>
    <mergeCell ref="TZM28:TZR28"/>
    <mergeCell ref="TZS28:TZX28"/>
    <mergeCell ref="TZY28:UAD28"/>
    <mergeCell ref="UAE28:UAJ28"/>
    <mergeCell ref="UAK28:UAP28"/>
    <mergeCell ref="UAQ28:UAV28"/>
    <mergeCell ref="UGK28:UGP28"/>
    <mergeCell ref="UGQ28:UGV28"/>
    <mergeCell ref="UGW28:UHB28"/>
    <mergeCell ref="UHC28:UHH28"/>
    <mergeCell ref="UHI28:UHN28"/>
    <mergeCell ref="UHO28:UHT28"/>
    <mergeCell ref="UFA28:UFF28"/>
    <mergeCell ref="UFG28:UFL28"/>
    <mergeCell ref="UFM28:UFR28"/>
    <mergeCell ref="UFS28:UFX28"/>
    <mergeCell ref="UFY28:UGD28"/>
    <mergeCell ref="UGE28:UGJ28"/>
    <mergeCell ref="UDQ28:UDV28"/>
    <mergeCell ref="UDW28:UEB28"/>
    <mergeCell ref="UEC28:UEH28"/>
    <mergeCell ref="UEI28:UEN28"/>
    <mergeCell ref="UEO28:UET28"/>
    <mergeCell ref="UEU28:UEZ28"/>
    <mergeCell ref="UKO28:UKT28"/>
    <mergeCell ref="UKU28:UKZ28"/>
    <mergeCell ref="ULA28:ULF28"/>
    <mergeCell ref="ULG28:ULL28"/>
    <mergeCell ref="ULM28:ULR28"/>
    <mergeCell ref="ULS28:ULX28"/>
    <mergeCell ref="UJE28:UJJ28"/>
    <mergeCell ref="UJK28:UJP28"/>
    <mergeCell ref="UJQ28:UJV28"/>
    <mergeCell ref="UJW28:UKB28"/>
    <mergeCell ref="UKC28:UKH28"/>
    <mergeCell ref="UKI28:UKN28"/>
    <mergeCell ref="UHU28:UHZ28"/>
    <mergeCell ref="UIA28:UIF28"/>
    <mergeCell ref="UIG28:UIL28"/>
    <mergeCell ref="UIM28:UIR28"/>
    <mergeCell ref="UIS28:UIX28"/>
    <mergeCell ref="UIY28:UJD28"/>
    <mergeCell ref="UOS28:UOX28"/>
    <mergeCell ref="UOY28:UPD28"/>
    <mergeCell ref="UPE28:UPJ28"/>
    <mergeCell ref="UPK28:UPP28"/>
    <mergeCell ref="UPQ28:UPV28"/>
    <mergeCell ref="UPW28:UQB28"/>
    <mergeCell ref="UNI28:UNN28"/>
    <mergeCell ref="UNO28:UNT28"/>
    <mergeCell ref="UNU28:UNZ28"/>
    <mergeCell ref="UOA28:UOF28"/>
    <mergeCell ref="UOG28:UOL28"/>
    <mergeCell ref="UOM28:UOR28"/>
    <mergeCell ref="ULY28:UMD28"/>
    <mergeCell ref="UME28:UMJ28"/>
    <mergeCell ref="UMK28:UMP28"/>
    <mergeCell ref="UMQ28:UMV28"/>
    <mergeCell ref="UMW28:UNB28"/>
    <mergeCell ref="UNC28:UNH28"/>
    <mergeCell ref="USW28:UTB28"/>
    <mergeCell ref="UTC28:UTH28"/>
    <mergeCell ref="UTI28:UTN28"/>
    <mergeCell ref="UTO28:UTT28"/>
    <mergeCell ref="UTU28:UTZ28"/>
    <mergeCell ref="UUA28:UUF28"/>
    <mergeCell ref="URM28:URR28"/>
    <mergeCell ref="URS28:URX28"/>
    <mergeCell ref="URY28:USD28"/>
    <mergeCell ref="USE28:USJ28"/>
    <mergeCell ref="USK28:USP28"/>
    <mergeCell ref="USQ28:USV28"/>
    <mergeCell ref="UQC28:UQH28"/>
    <mergeCell ref="UQI28:UQN28"/>
    <mergeCell ref="UQO28:UQT28"/>
    <mergeCell ref="UQU28:UQZ28"/>
    <mergeCell ref="URA28:URF28"/>
    <mergeCell ref="URG28:URL28"/>
    <mergeCell ref="UXA28:UXF28"/>
    <mergeCell ref="UXG28:UXL28"/>
    <mergeCell ref="UXM28:UXR28"/>
    <mergeCell ref="UXS28:UXX28"/>
    <mergeCell ref="UXY28:UYD28"/>
    <mergeCell ref="UYE28:UYJ28"/>
    <mergeCell ref="UVQ28:UVV28"/>
    <mergeCell ref="UVW28:UWB28"/>
    <mergeCell ref="UWC28:UWH28"/>
    <mergeCell ref="UWI28:UWN28"/>
    <mergeCell ref="UWO28:UWT28"/>
    <mergeCell ref="UWU28:UWZ28"/>
    <mergeCell ref="UUG28:UUL28"/>
    <mergeCell ref="UUM28:UUR28"/>
    <mergeCell ref="UUS28:UUX28"/>
    <mergeCell ref="UUY28:UVD28"/>
    <mergeCell ref="UVE28:UVJ28"/>
    <mergeCell ref="UVK28:UVP28"/>
    <mergeCell ref="VBE28:VBJ28"/>
    <mergeCell ref="VBK28:VBP28"/>
    <mergeCell ref="VBQ28:VBV28"/>
    <mergeCell ref="VBW28:VCB28"/>
    <mergeCell ref="VCC28:VCH28"/>
    <mergeCell ref="VCI28:VCN28"/>
    <mergeCell ref="UZU28:UZZ28"/>
    <mergeCell ref="VAA28:VAF28"/>
    <mergeCell ref="VAG28:VAL28"/>
    <mergeCell ref="VAM28:VAR28"/>
    <mergeCell ref="VAS28:VAX28"/>
    <mergeCell ref="VAY28:VBD28"/>
    <mergeCell ref="UYK28:UYP28"/>
    <mergeCell ref="UYQ28:UYV28"/>
    <mergeCell ref="UYW28:UZB28"/>
    <mergeCell ref="UZC28:UZH28"/>
    <mergeCell ref="UZI28:UZN28"/>
    <mergeCell ref="UZO28:UZT28"/>
    <mergeCell ref="VFI28:VFN28"/>
    <mergeCell ref="VFO28:VFT28"/>
    <mergeCell ref="VFU28:VFZ28"/>
    <mergeCell ref="VGA28:VGF28"/>
    <mergeCell ref="VGG28:VGL28"/>
    <mergeCell ref="VGM28:VGR28"/>
    <mergeCell ref="VDY28:VED28"/>
    <mergeCell ref="VEE28:VEJ28"/>
    <mergeCell ref="VEK28:VEP28"/>
    <mergeCell ref="VEQ28:VEV28"/>
    <mergeCell ref="VEW28:VFB28"/>
    <mergeCell ref="VFC28:VFH28"/>
    <mergeCell ref="VCO28:VCT28"/>
    <mergeCell ref="VCU28:VCZ28"/>
    <mergeCell ref="VDA28:VDF28"/>
    <mergeCell ref="VDG28:VDL28"/>
    <mergeCell ref="VDM28:VDR28"/>
    <mergeCell ref="VDS28:VDX28"/>
    <mergeCell ref="VJM28:VJR28"/>
    <mergeCell ref="VJS28:VJX28"/>
    <mergeCell ref="VJY28:VKD28"/>
    <mergeCell ref="VKE28:VKJ28"/>
    <mergeCell ref="VKK28:VKP28"/>
    <mergeCell ref="VKQ28:VKV28"/>
    <mergeCell ref="VIC28:VIH28"/>
    <mergeCell ref="VII28:VIN28"/>
    <mergeCell ref="VIO28:VIT28"/>
    <mergeCell ref="VIU28:VIZ28"/>
    <mergeCell ref="VJA28:VJF28"/>
    <mergeCell ref="VJG28:VJL28"/>
    <mergeCell ref="VGS28:VGX28"/>
    <mergeCell ref="VGY28:VHD28"/>
    <mergeCell ref="VHE28:VHJ28"/>
    <mergeCell ref="VHK28:VHP28"/>
    <mergeCell ref="VHQ28:VHV28"/>
    <mergeCell ref="VHW28:VIB28"/>
    <mergeCell ref="VNQ28:VNV28"/>
    <mergeCell ref="VNW28:VOB28"/>
    <mergeCell ref="VOC28:VOH28"/>
    <mergeCell ref="VOI28:VON28"/>
    <mergeCell ref="VOO28:VOT28"/>
    <mergeCell ref="VOU28:VOZ28"/>
    <mergeCell ref="VMG28:VML28"/>
    <mergeCell ref="VMM28:VMR28"/>
    <mergeCell ref="VMS28:VMX28"/>
    <mergeCell ref="VMY28:VND28"/>
    <mergeCell ref="VNE28:VNJ28"/>
    <mergeCell ref="VNK28:VNP28"/>
    <mergeCell ref="VKW28:VLB28"/>
    <mergeCell ref="VLC28:VLH28"/>
    <mergeCell ref="VLI28:VLN28"/>
    <mergeCell ref="VLO28:VLT28"/>
    <mergeCell ref="VLU28:VLZ28"/>
    <mergeCell ref="VMA28:VMF28"/>
    <mergeCell ref="VRU28:VRZ28"/>
    <mergeCell ref="VSA28:VSF28"/>
    <mergeCell ref="VSG28:VSL28"/>
    <mergeCell ref="VSM28:VSR28"/>
    <mergeCell ref="VSS28:VSX28"/>
    <mergeCell ref="VSY28:VTD28"/>
    <mergeCell ref="VQK28:VQP28"/>
    <mergeCell ref="VQQ28:VQV28"/>
    <mergeCell ref="VQW28:VRB28"/>
    <mergeCell ref="VRC28:VRH28"/>
    <mergeCell ref="VRI28:VRN28"/>
    <mergeCell ref="VRO28:VRT28"/>
    <mergeCell ref="VPA28:VPF28"/>
    <mergeCell ref="VPG28:VPL28"/>
    <mergeCell ref="VPM28:VPR28"/>
    <mergeCell ref="VPS28:VPX28"/>
    <mergeCell ref="VPY28:VQD28"/>
    <mergeCell ref="VQE28:VQJ28"/>
    <mergeCell ref="VVY28:VWD28"/>
    <mergeCell ref="VWE28:VWJ28"/>
    <mergeCell ref="VWK28:VWP28"/>
    <mergeCell ref="VWQ28:VWV28"/>
    <mergeCell ref="VWW28:VXB28"/>
    <mergeCell ref="VXC28:VXH28"/>
    <mergeCell ref="VUO28:VUT28"/>
    <mergeCell ref="VUU28:VUZ28"/>
    <mergeCell ref="VVA28:VVF28"/>
    <mergeCell ref="VVG28:VVL28"/>
    <mergeCell ref="VVM28:VVR28"/>
    <mergeCell ref="VVS28:VVX28"/>
    <mergeCell ref="VTE28:VTJ28"/>
    <mergeCell ref="VTK28:VTP28"/>
    <mergeCell ref="VTQ28:VTV28"/>
    <mergeCell ref="VTW28:VUB28"/>
    <mergeCell ref="VUC28:VUH28"/>
    <mergeCell ref="VUI28:VUN28"/>
    <mergeCell ref="WAC28:WAH28"/>
    <mergeCell ref="WAI28:WAN28"/>
    <mergeCell ref="WAO28:WAT28"/>
    <mergeCell ref="WAU28:WAZ28"/>
    <mergeCell ref="WBA28:WBF28"/>
    <mergeCell ref="WBG28:WBL28"/>
    <mergeCell ref="VYS28:VYX28"/>
    <mergeCell ref="VYY28:VZD28"/>
    <mergeCell ref="VZE28:VZJ28"/>
    <mergeCell ref="VZK28:VZP28"/>
    <mergeCell ref="VZQ28:VZV28"/>
    <mergeCell ref="VZW28:WAB28"/>
    <mergeCell ref="VXI28:VXN28"/>
    <mergeCell ref="VXO28:VXT28"/>
    <mergeCell ref="VXU28:VXZ28"/>
    <mergeCell ref="VYA28:VYF28"/>
    <mergeCell ref="VYG28:VYL28"/>
    <mergeCell ref="VYM28:VYR28"/>
    <mergeCell ref="WEG28:WEL28"/>
    <mergeCell ref="WEM28:WER28"/>
    <mergeCell ref="WES28:WEX28"/>
    <mergeCell ref="WEY28:WFD28"/>
    <mergeCell ref="WFE28:WFJ28"/>
    <mergeCell ref="WFK28:WFP28"/>
    <mergeCell ref="WCW28:WDB28"/>
    <mergeCell ref="WDC28:WDH28"/>
    <mergeCell ref="WDI28:WDN28"/>
    <mergeCell ref="WDO28:WDT28"/>
    <mergeCell ref="WDU28:WDZ28"/>
    <mergeCell ref="WEA28:WEF28"/>
    <mergeCell ref="WBM28:WBR28"/>
    <mergeCell ref="WBS28:WBX28"/>
    <mergeCell ref="WBY28:WCD28"/>
    <mergeCell ref="WCE28:WCJ28"/>
    <mergeCell ref="WCK28:WCP28"/>
    <mergeCell ref="WCQ28:WCV28"/>
    <mergeCell ref="WIK28:WIP28"/>
    <mergeCell ref="WIQ28:WIV28"/>
    <mergeCell ref="WIW28:WJB28"/>
    <mergeCell ref="WJC28:WJH28"/>
    <mergeCell ref="WJI28:WJN28"/>
    <mergeCell ref="WJO28:WJT28"/>
    <mergeCell ref="WHA28:WHF28"/>
    <mergeCell ref="WHG28:WHL28"/>
    <mergeCell ref="WHM28:WHR28"/>
    <mergeCell ref="WHS28:WHX28"/>
    <mergeCell ref="WHY28:WID28"/>
    <mergeCell ref="WIE28:WIJ28"/>
    <mergeCell ref="WFQ28:WFV28"/>
    <mergeCell ref="WFW28:WGB28"/>
    <mergeCell ref="WGC28:WGH28"/>
    <mergeCell ref="WGI28:WGN28"/>
    <mergeCell ref="WGO28:WGT28"/>
    <mergeCell ref="WGU28:WGZ28"/>
    <mergeCell ref="WMO28:WMT28"/>
    <mergeCell ref="WMU28:WMZ28"/>
    <mergeCell ref="WNA28:WNF28"/>
    <mergeCell ref="WNG28:WNL28"/>
    <mergeCell ref="WNM28:WNR28"/>
    <mergeCell ref="WNS28:WNX28"/>
    <mergeCell ref="WLE28:WLJ28"/>
    <mergeCell ref="WLK28:WLP28"/>
    <mergeCell ref="WLQ28:WLV28"/>
    <mergeCell ref="WLW28:WMB28"/>
    <mergeCell ref="WMC28:WMH28"/>
    <mergeCell ref="WMI28:WMN28"/>
    <mergeCell ref="WJU28:WJZ28"/>
    <mergeCell ref="WKA28:WKF28"/>
    <mergeCell ref="WKG28:WKL28"/>
    <mergeCell ref="WKM28:WKR28"/>
    <mergeCell ref="WKS28:WKX28"/>
    <mergeCell ref="WKY28:WLD28"/>
    <mergeCell ref="WQS28:WQX28"/>
    <mergeCell ref="WQY28:WRD28"/>
    <mergeCell ref="WRE28:WRJ28"/>
    <mergeCell ref="WRK28:WRP28"/>
    <mergeCell ref="WRQ28:WRV28"/>
    <mergeCell ref="WRW28:WSB28"/>
    <mergeCell ref="WPI28:WPN28"/>
    <mergeCell ref="WPO28:WPT28"/>
    <mergeCell ref="WPU28:WPZ28"/>
    <mergeCell ref="WQA28:WQF28"/>
    <mergeCell ref="WQG28:WQL28"/>
    <mergeCell ref="WQM28:WQR28"/>
    <mergeCell ref="WNY28:WOD28"/>
    <mergeCell ref="WOE28:WOJ28"/>
    <mergeCell ref="WOK28:WOP28"/>
    <mergeCell ref="WOQ28:WOV28"/>
    <mergeCell ref="WOW28:WPB28"/>
    <mergeCell ref="WPC28:WPH28"/>
    <mergeCell ref="WVC28:WVH28"/>
    <mergeCell ref="WVI28:WVN28"/>
    <mergeCell ref="WVO28:WVT28"/>
    <mergeCell ref="WVU28:WVZ28"/>
    <mergeCell ref="WWA28:WWF28"/>
    <mergeCell ref="WTM28:WTR28"/>
    <mergeCell ref="WTS28:WTX28"/>
    <mergeCell ref="WTY28:WUD28"/>
    <mergeCell ref="WUE28:WUJ28"/>
    <mergeCell ref="WUK28:WUP28"/>
    <mergeCell ref="WUQ28:WUV28"/>
    <mergeCell ref="WSC28:WSH28"/>
    <mergeCell ref="WSI28:WSN28"/>
    <mergeCell ref="WSO28:WST28"/>
    <mergeCell ref="WSU28:WSZ28"/>
    <mergeCell ref="WTA28:WTF28"/>
    <mergeCell ref="WTG28:WTL28"/>
    <mergeCell ref="XEO28:XET28"/>
    <mergeCell ref="XEU28:XEZ28"/>
    <mergeCell ref="XFA28:XFD28"/>
    <mergeCell ref="XDE28:XDJ28"/>
    <mergeCell ref="XDK28:XDP28"/>
    <mergeCell ref="XDQ28:XDV28"/>
    <mergeCell ref="XDW28:XEB28"/>
    <mergeCell ref="XEC28:XEH28"/>
    <mergeCell ref="XEI28:XEN28"/>
    <mergeCell ref="XBU28:XBZ28"/>
    <mergeCell ref="XCA28:XCF28"/>
    <mergeCell ref="XCG28:XCL28"/>
    <mergeCell ref="XCM28:XCR28"/>
    <mergeCell ref="XCS28:XCX28"/>
    <mergeCell ref="XCY28:XDD28"/>
    <mergeCell ref="XAK28:XAP28"/>
    <mergeCell ref="XAQ28:XAV28"/>
    <mergeCell ref="XAW28:XBB28"/>
    <mergeCell ref="XBC28:XBH28"/>
    <mergeCell ref="XBI28:XBN28"/>
    <mergeCell ref="XBO28:XBT28"/>
    <mergeCell ref="WZA28:WZF28"/>
    <mergeCell ref="WZG28:WZL28"/>
    <mergeCell ref="WZM28:WZR28"/>
    <mergeCell ref="WZS28:WZX28"/>
    <mergeCell ref="WZY28:XAD28"/>
    <mergeCell ref="XAE28:XAJ28"/>
    <mergeCell ref="WXQ28:WXV28"/>
    <mergeCell ref="WXW28:WYB28"/>
    <mergeCell ref="WYC28:WYH28"/>
    <mergeCell ref="B44:G44"/>
    <mergeCell ref="J38:K38"/>
    <mergeCell ref="I42:J42"/>
    <mergeCell ref="B43:G43"/>
    <mergeCell ref="B33:G33"/>
    <mergeCell ref="B34:G34"/>
    <mergeCell ref="B30:E30"/>
    <mergeCell ref="C36:G36"/>
    <mergeCell ref="C37:G37"/>
    <mergeCell ref="B38:G38"/>
    <mergeCell ref="C39:D39"/>
    <mergeCell ref="B41:E41"/>
    <mergeCell ref="B40:D40"/>
    <mergeCell ref="WYI28:WYN28"/>
    <mergeCell ref="WYO28:WYT28"/>
    <mergeCell ref="WYU28:WYZ28"/>
    <mergeCell ref="WWG28:WWL28"/>
    <mergeCell ref="WWM28:WWR28"/>
    <mergeCell ref="WWS28:WWX28"/>
    <mergeCell ref="WWY28:WXD28"/>
    <mergeCell ref="WXE28:WXJ28"/>
    <mergeCell ref="WXK28:WXP28"/>
    <mergeCell ref="WUW28:WVB28"/>
  </mergeCells>
  <conditionalFormatting sqref="I8">
    <cfRule type="containsErrors" dxfId="11" priority="12">
      <formula>ISERROR(I8)</formula>
    </cfRule>
  </conditionalFormatting>
  <conditionalFormatting sqref="B14">
    <cfRule type="containsErrors" dxfId="10" priority="11">
      <formula>ISERROR(B14)</formula>
    </cfRule>
  </conditionalFormatting>
  <conditionalFormatting sqref="E14">
    <cfRule type="containsErrors" dxfId="9" priority="10">
      <formula>ISERROR(E14)</formula>
    </cfRule>
  </conditionalFormatting>
  <conditionalFormatting sqref="L8">
    <cfRule type="containsErrors" dxfId="8" priority="9">
      <formula>ISERROR(L8)</formula>
    </cfRule>
  </conditionalFormatting>
  <conditionalFormatting sqref="I23">
    <cfRule type="containsErrors" dxfId="7" priority="8">
      <formula>ISERROR(I23)</formula>
    </cfRule>
  </conditionalFormatting>
  <conditionalFormatting sqref="L23">
    <cfRule type="containsErrors" dxfId="6" priority="7">
      <formula>ISERROR(L23)</formula>
    </cfRule>
  </conditionalFormatting>
  <conditionalFormatting sqref="I33">
    <cfRule type="containsErrors" dxfId="5" priority="6">
      <formula>ISERROR(I33)</formula>
    </cfRule>
  </conditionalFormatting>
  <conditionalFormatting sqref="L33">
    <cfRule type="containsErrors" dxfId="4" priority="5">
      <formula>ISERROR(L33)</formula>
    </cfRule>
  </conditionalFormatting>
  <conditionalFormatting sqref="C29:D29">
    <cfRule type="containsErrors" dxfId="3" priority="4">
      <formula>ISERROR(C29)</formula>
    </cfRule>
  </conditionalFormatting>
  <conditionalFormatting sqref="C39:D39">
    <cfRule type="containsErrors" dxfId="2" priority="3">
      <formula>ISERROR(C39)</formula>
    </cfRule>
  </conditionalFormatting>
  <conditionalFormatting sqref="B41:E41">
    <cfRule type="containsErrors" dxfId="1" priority="2">
      <formula>ISERROR(B41)</formula>
    </cfRule>
  </conditionalFormatting>
  <conditionalFormatting sqref="F41">
    <cfRule type="containsErrors" dxfId="0" priority="1">
      <formula>ISERROR(F41)</formula>
    </cfRule>
  </conditionalFormatting>
  <dataValidations xWindow="780" yWindow="218" count="4">
    <dataValidation allowBlank="1" showInputMessage="1" showErrorMessage="1" promptTitle="Adjustment" prompt="If this adjustment is intended to increase this parent's monthly support input a minus (-) sign in front of the number" sqref="I36:I37 L36:L37" xr:uid="{00000000-0002-0000-0500-000000000000}"/>
    <dataValidation allowBlank="1" showInputMessage="1" showErrorMessage="1" promptTitle="Adjustment" prompt="Provide a description of the adjustment" sqref="C36:G37" xr:uid="{00000000-0002-0000-0500-000001000000}"/>
    <dataValidation allowBlank="1" showInputMessage="1" showErrorMessage="1" prompt="It is necessary to input both the first and last name in this cell_x000a_" sqref="E3:I4" xr:uid="{00000000-0002-0000-0500-000002000000}"/>
    <dataValidation type="list" allowBlank="1" showInputMessage="1" showErrorMessage="1" sqref="E7:F7" xr:uid="{00000000-0002-0000-0500-000003000000}">
      <formula1>Label_Split</formula1>
    </dataValidation>
  </dataValidations>
  <pageMargins left="2.25" right="1" top="1" bottom="1" header="0.5" footer="0.5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M696"/>
  <sheetViews>
    <sheetView topLeftCell="F4" workbookViewId="0">
      <selection activeCell="L20" sqref="L20"/>
    </sheetView>
  </sheetViews>
  <sheetFormatPr defaultColWidth="8.85546875" defaultRowHeight="15" x14ac:dyDescent="0.25"/>
  <cols>
    <col min="1" max="8" width="8.85546875" style="6"/>
    <col min="9" max="9" width="29.7109375" style="6" bestFit="1" customWidth="1"/>
    <col min="10" max="10" width="8.85546875" style="6"/>
    <col min="11" max="11" width="24.28515625" style="6" bestFit="1" customWidth="1"/>
    <col min="12" max="16384" width="8.85546875" style="6"/>
  </cols>
  <sheetData>
    <row r="1" spans="1:12" x14ac:dyDescent="0.25">
      <c r="A1" s="6" t="s">
        <v>25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</row>
    <row r="2" spans="1:12" x14ac:dyDescent="0.25">
      <c r="A2" s="6">
        <v>0</v>
      </c>
      <c r="B2" s="6">
        <v>68</v>
      </c>
      <c r="C2" s="6">
        <v>104</v>
      </c>
      <c r="D2" s="6">
        <v>126</v>
      </c>
      <c r="E2" s="6">
        <v>141</v>
      </c>
      <c r="F2" s="6">
        <v>155</v>
      </c>
      <c r="G2" s="6">
        <v>169</v>
      </c>
    </row>
    <row r="3" spans="1:12" x14ac:dyDescent="0.25">
      <c r="A3" s="6">
        <v>350</v>
      </c>
      <c r="B3" s="6">
        <v>68</v>
      </c>
      <c r="C3" s="6">
        <v>104</v>
      </c>
      <c r="D3" s="6">
        <v>126</v>
      </c>
      <c r="E3" s="6">
        <v>141</v>
      </c>
      <c r="F3" s="6">
        <v>155</v>
      </c>
      <c r="G3" s="6">
        <v>169</v>
      </c>
      <c r="I3" s="6" t="s">
        <v>26</v>
      </c>
      <c r="J3" s="6" t="e">
        <f>#REF!</f>
        <v>#REF!</v>
      </c>
      <c r="K3" s="10" t="s">
        <v>50</v>
      </c>
    </row>
    <row r="4" spans="1:12" x14ac:dyDescent="0.25">
      <c r="A4" s="6">
        <v>400</v>
      </c>
      <c r="B4" s="6">
        <v>78</v>
      </c>
      <c r="C4" s="6">
        <v>119</v>
      </c>
      <c r="D4" s="6">
        <v>144</v>
      </c>
      <c r="E4" s="6">
        <v>161</v>
      </c>
      <c r="F4" s="6">
        <v>177</v>
      </c>
      <c r="G4" s="6">
        <v>192</v>
      </c>
      <c r="I4" s="6" t="s">
        <v>27</v>
      </c>
      <c r="J4" s="7" t="e">
        <f>#REF!</f>
        <v>#REF!</v>
      </c>
      <c r="K4" s="6" t="s">
        <v>51</v>
      </c>
      <c r="L4" s="6" t="e">
        <f>VLOOKUP($J$3,$A$2:$A$696,1,TRUE)</f>
        <v>#REF!</v>
      </c>
    </row>
    <row r="5" spans="1:12" x14ac:dyDescent="0.25">
      <c r="A5" s="6">
        <v>450</v>
      </c>
      <c r="B5" s="6">
        <v>88</v>
      </c>
      <c r="C5" s="6">
        <v>133</v>
      </c>
      <c r="D5" s="6">
        <v>162</v>
      </c>
      <c r="E5" s="6">
        <v>181</v>
      </c>
      <c r="F5" s="6">
        <v>199</v>
      </c>
      <c r="G5" s="6">
        <v>216</v>
      </c>
      <c r="I5" s="6" t="s">
        <v>28</v>
      </c>
      <c r="J5" s="6" t="e">
        <f>MATCH($J$3,$A$2:$A$696,1)</f>
        <v>#REF!</v>
      </c>
      <c r="K5" s="6" t="s">
        <v>52</v>
      </c>
      <c r="L5" s="6" t="e">
        <f>HLOOKUP($J$5+1,$A$2:$A$696,$J$5+1,1)</f>
        <v>#REF!</v>
      </c>
    </row>
    <row r="6" spans="1:12" x14ac:dyDescent="0.25">
      <c r="A6" s="6">
        <v>500</v>
      </c>
      <c r="B6" s="6">
        <v>97</v>
      </c>
      <c r="C6" s="6">
        <v>148</v>
      </c>
      <c r="D6" s="6">
        <v>179</v>
      </c>
      <c r="E6" s="6">
        <v>200</v>
      </c>
      <c r="F6" s="6">
        <v>220</v>
      </c>
      <c r="G6" s="6">
        <v>239</v>
      </c>
      <c r="I6" s="6" t="s">
        <v>49</v>
      </c>
      <c r="J6" s="6" t="e">
        <f>INDEX($B$2:$G$696,$J$5,$J$4)</f>
        <v>#REF!</v>
      </c>
      <c r="K6" s="6" t="s">
        <v>54</v>
      </c>
      <c r="L6" s="6" t="e">
        <f>INDEX($B$2:$G$696,$J$5+1,$J$4)</f>
        <v>#REF!</v>
      </c>
    </row>
    <row r="7" spans="1:12" x14ac:dyDescent="0.25">
      <c r="A7" s="6">
        <v>550</v>
      </c>
      <c r="B7" s="6">
        <v>107</v>
      </c>
      <c r="C7" s="6">
        <v>162</v>
      </c>
      <c r="D7" s="6">
        <v>197</v>
      </c>
      <c r="E7" s="6">
        <v>220</v>
      </c>
      <c r="F7" s="6">
        <v>242</v>
      </c>
      <c r="G7" s="6">
        <v>263</v>
      </c>
      <c r="K7" s="6" t="s">
        <v>53</v>
      </c>
      <c r="L7" s="17" t="e">
        <f>$J$6+($J$3-$L$4)*(($L$6-$J$6)/($L$5-$L$4))</f>
        <v>#REF!</v>
      </c>
    </row>
    <row r="8" spans="1:12" x14ac:dyDescent="0.25">
      <c r="A8" s="6">
        <v>600</v>
      </c>
      <c r="B8" s="6">
        <v>116</v>
      </c>
      <c r="C8" s="6">
        <v>177</v>
      </c>
      <c r="D8" s="6">
        <v>215</v>
      </c>
      <c r="E8" s="6">
        <v>240</v>
      </c>
      <c r="F8" s="6">
        <v>264</v>
      </c>
      <c r="G8" s="6">
        <v>287</v>
      </c>
    </row>
    <row r="9" spans="1:12" x14ac:dyDescent="0.25">
      <c r="A9" s="6">
        <v>650</v>
      </c>
      <c r="B9" s="6">
        <v>126</v>
      </c>
      <c r="C9" s="6">
        <v>191</v>
      </c>
      <c r="D9" s="6">
        <v>232</v>
      </c>
      <c r="E9" s="6">
        <v>259</v>
      </c>
      <c r="F9" s="6">
        <v>285</v>
      </c>
      <c r="G9" s="6">
        <v>310</v>
      </c>
    </row>
    <row r="10" spans="1:12" x14ac:dyDescent="0.25">
      <c r="A10" s="6">
        <v>700</v>
      </c>
      <c r="B10" s="6">
        <v>135</v>
      </c>
      <c r="C10" s="6">
        <v>206</v>
      </c>
      <c r="D10" s="6">
        <v>250</v>
      </c>
      <c r="E10" s="6">
        <v>279</v>
      </c>
      <c r="F10" s="6">
        <v>307</v>
      </c>
      <c r="G10" s="6">
        <v>333</v>
      </c>
    </row>
    <row r="11" spans="1:12" x14ac:dyDescent="0.25">
      <c r="A11" s="6">
        <v>750</v>
      </c>
      <c r="B11" s="6">
        <v>145</v>
      </c>
      <c r="C11" s="6">
        <v>220</v>
      </c>
      <c r="D11" s="6">
        <v>267</v>
      </c>
      <c r="E11" s="6">
        <v>298</v>
      </c>
      <c r="F11" s="6">
        <v>328</v>
      </c>
      <c r="G11" s="6">
        <v>357</v>
      </c>
      <c r="I11" s="10" t="s">
        <v>48</v>
      </c>
      <c r="K11" s="10" t="s">
        <v>50</v>
      </c>
    </row>
    <row r="12" spans="1:12" x14ac:dyDescent="0.25">
      <c r="A12" s="6">
        <v>800</v>
      </c>
      <c r="B12" s="6">
        <v>154</v>
      </c>
      <c r="C12" s="6">
        <v>234</v>
      </c>
      <c r="D12" s="6">
        <v>284</v>
      </c>
      <c r="E12" s="6">
        <v>317</v>
      </c>
      <c r="F12" s="6">
        <v>349</v>
      </c>
      <c r="G12" s="6">
        <v>379</v>
      </c>
      <c r="I12" s="6" t="s">
        <v>29</v>
      </c>
      <c r="J12" s="143" t="e">
        <f>SUM(#REF!)-((#REF!+SUM(#REF!)))</f>
        <v>#REF!</v>
      </c>
      <c r="K12" s="6" t="s">
        <v>51</v>
      </c>
      <c r="L12" s="6" t="e">
        <f>VLOOKUP($J$12,$A$2:$A$696,1,TRUE)</f>
        <v>#REF!</v>
      </c>
    </row>
    <row r="13" spans="1:12" x14ac:dyDescent="0.25">
      <c r="A13" s="6">
        <v>850</v>
      </c>
      <c r="B13" s="6">
        <v>163</v>
      </c>
      <c r="C13" s="6">
        <v>248</v>
      </c>
      <c r="D13" s="6">
        <v>300</v>
      </c>
      <c r="E13" s="6">
        <v>336</v>
      </c>
      <c r="F13" s="6">
        <v>369</v>
      </c>
      <c r="G13" s="6">
        <v>401</v>
      </c>
      <c r="I13" s="6" t="s">
        <v>31</v>
      </c>
      <c r="J13" s="6" t="e">
        <f>#REF!</f>
        <v>#REF!</v>
      </c>
      <c r="K13" s="6" t="s">
        <v>52</v>
      </c>
      <c r="L13" s="6" t="e">
        <f>HLOOKUP($J$14+1,$A$2:$A$696,$J$14+1,1)</f>
        <v>#REF!</v>
      </c>
    </row>
    <row r="14" spans="1:12" x14ac:dyDescent="0.25">
      <c r="A14" s="6">
        <v>900</v>
      </c>
      <c r="B14" s="6">
        <v>171</v>
      </c>
      <c r="C14" s="6">
        <v>260</v>
      </c>
      <c r="D14" s="6">
        <v>316</v>
      </c>
      <c r="E14" s="6">
        <v>353</v>
      </c>
      <c r="F14" s="6">
        <v>388</v>
      </c>
      <c r="G14" s="6">
        <v>422</v>
      </c>
      <c r="I14" s="6" t="s">
        <v>30</v>
      </c>
      <c r="J14" s="6" t="e">
        <f>MATCH($J$12,$A$2:$A$696,1)</f>
        <v>#REF!</v>
      </c>
      <c r="K14" s="6" t="s">
        <v>54</v>
      </c>
      <c r="L14" s="6" t="e">
        <f>INDEX($B$2:$G$696,$J$14+1,$J$13)</f>
        <v>#REF!</v>
      </c>
    </row>
    <row r="15" spans="1:12" x14ac:dyDescent="0.25">
      <c r="A15" s="6">
        <v>950</v>
      </c>
      <c r="B15" s="6">
        <v>179</v>
      </c>
      <c r="C15" s="6">
        <v>273</v>
      </c>
      <c r="D15" s="6">
        <v>331</v>
      </c>
      <c r="E15" s="6">
        <v>369</v>
      </c>
      <c r="F15" s="6">
        <v>406</v>
      </c>
      <c r="G15" s="6">
        <v>442</v>
      </c>
      <c r="I15" s="6" t="s">
        <v>49</v>
      </c>
      <c r="J15" s="6" t="e">
        <f>INDEX($B$2:$G$696,$J$14,$J$13)</f>
        <v>#REF!</v>
      </c>
      <c r="K15" s="6" t="s">
        <v>53</v>
      </c>
      <c r="L15" s="6" t="e">
        <f>$J$15+($J$12-$L$12)*(($L$14-$J$15)/($L$13-$L$12))</f>
        <v>#REF!</v>
      </c>
    </row>
    <row r="16" spans="1:12" x14ac:dyDescent="0.25">
      <c r="A16" s="6">
        <v>1000</v>
      </c>
      <c r="B16" s="6">
        <v>187</v>
      </c>
      <c r="C16" s="6">
        <v>285</v>
      </c>
      <c r="D16" s="6">
        <v>346</v>
      </c>
      <c r="E16" s="6">
        <v>386</v>
      </c>
      <c r="F16" s="6">
        <v>425</v>
      </c>
      <c r="G16" s="6">
        <v>462</v>
      </c>
    </row>
    <row r="17" spans="1:13" x14ac:dyDescent="0.25">
      <c r="A17" s="6">
        <v>1050</v>
      </c>
      <c r="B17" s="6">
        <v>196</v>
      </c>
      <c r="C17" s="6">
        <v>298</v>
      </c>
      <c r="D17" s="6">
        <v>361</v>
      </c>
      <c r="E17" s="6">
        <v>403</v>
      </c>
      <c r="F17" s="6">
        <v>443</v>
      </c>
      <c r="G17" s="6">
        <v>482</v>
      </c>
      <c r="I17" s="6" t="s">
        <v>32</v>
      </c>
      <c r="J17" s="6" t="e">
        <f>SUM(#REF!)-(#REF!+#REF!+#REF!)</f>
        <v>#REF!</v>
      </c>
      <c r="K17" s="6" t="s">
        <v>51</v>
      </c>
      <c r="L17" s="6" t="e">
        <f>VLOOKUP($J$17,$A$2:$A$696,1,TRUE)</f>
        <v>#REF!</v>
      </c>
    </row>
    <row r="18" spans="1:13" x14ac:dyDescent="0.25">
      <c r="A18" s="6">
        <v>1100</v>
      </c>
      <c r="B18" s="6">
        <v>204</v>
      </c>
      <c r="C18" s="6">
        <v>310</v>
      </c>
      <c r="D18" s="6">
        <v>375</v>
      </c>
      <c r="E18" s="6">
        <v>419</v>
      </c>
      <c r="F18" s="6">
        <v>461</v>
      </c>
      <c r="G18" s="6">
        <v>501</v>
      </c>
      <c r="I18" s="6" t="s">
        <v>34</v>
      </c>
      <c r="J18" s="6" t="e">
        <f>#REF!</f>
        <v>#REF!</v>
      </c>
      <c r="K18" s="6" t="s">
        <v>52</v>
      </c>
      <c r="L18" s="6" t="e">
        <f>HLOOKUP($J$19+1,$A$2:$A$696,$J$19+1,1)</f>
        <v>#REF!</v>
      </c>
    </row>
    <row r="19" spans="1:13" x14ac:dyDescent="0.25">
      <c r="A19" s="6">
        <v>1150</v>
      </c>
      <c r="B19" s="6">
        <v>212</v>
      </c>
      <c r="C19" s="6">
        <v>323</v>
      </c>
      <c r="D19" s="6">
        <v>390</v>
      </c>
      <c r="E19" s="6">
        <v>436</v>
      </c>
      <c r="F19" s="6">
        <v>480</v>
      </c>
      <c r="G19" s="6">
        <v>521</v>
      </c>
      <c r="I19" s="6" t="s">
        <v>33</v>
      </c>
      <c r="J19" s="6" t="e">
        <f>MATCH($J$17,$A$2:$A$696,1)</f>
        <v>#REF!</v>
      </c>
      <c r="K19" s="6" t="s">
        <v>54</v>
      </c>
      <c r="L19" s="6" t="e">
        <f>INDEX($B$2:$G$696,$J$19+1,$J$18)</f>
        <v>#REF!</v>
      </c>
    </row>
    <row r="20" spans="1:13" x14ac:dyDescent="0.25">
      <c r="A20" s="6">
        <v>1200</v>
      </c>
      <c r="B20" s="6">
        <v>220</v>
      </c>
      <c r="C20" s="6">
        <v>335</v>
      </c>
      <c r="D20" s="6">
        <v>405</v>
      </c>
      <c r="E20" s="6">
        <v>453</v>
      </c>
      <c r="F20" s="6">
        <v>498</v>
      </c>
      <c r="G20" s="6">
        <v>541</v>
      </c>
      <c r="I20" s="6" t="s">
        <v>49</v>
      </c>
      <c r="J20" s="6" t="e">
        <f>INDEX($B$2:$G$696,$J$19,$J$18)</f>
        <v>#REF!</v>
      </c>
      <c r="K20" s="6" t="s">
        <v>53</v>
      </c>
      <c r="L20" s="6" t="e">
        <f>$J$20+($J$17-$L$17)*(($L$19-$J$20)/($L$18-$L$17))</f>
        <v>#REF!</v>
      </c>
    </row>
    <row r="21" spans="1:13" x14ac:dyDescent="0.25">
      <c r="A21" s="6">
        <v>1250</v>
      </c>
      <c r="B21" s="6">
        <v>228</v>
      </c>
      <c r="C21" s="6">
        <v>347</v>
      </c>
      <c r="D21" s="6">
        <v>420</v>
      </c>
      <c r="E21" s="6">
        <v>469</v>
      </c>
      <c r="F21" s="6">
        <v>516</v>
      </c>
      <c r="G21" s="6">
        <v>561</v>
      </c>
      <c r="I21" s="8"/>
    </row>
    <row r="22" spans="1:13" x14ac:dyDescent="0.25">
      <c r="A22" s="6">
        <v>1300</v>
      </c>
      <c r="B22" s="6">
        <v>237</v>
      </c>
      <c r="C22" s="6">
        <v>360</v>
      </c>
      <c r="D22" s="6">
        <v>435</v>
      </c>
      <c r="E22" s="6">
        <v>486</v>
      </c>
      <c r="F22" s="6">
        <v>535</v>
      </c>
      <c r="G22" s="6">
        <v>581</v>
      </c>
      <c r="I22" s="10"/>
    </row>
    <row r="23" spans="1:13" x14ac:dyDescent="0.25">
      <c r="A23" s="6">
        <v>1350</v>
      </c>
      <c r="B23" s="6">
        <v>245</v>
      </c>
      <c r="C23" s="6">
        <v>372</v>
      </c>
      <c r="D23" s="6">
        <v>450</v>
      </c>
      <c r="E23" s="6">
        <v>503</v>
      </c>
      <c r="F23" s="6">
        <v>553</v>
      </c>
      <c r="G23" s="6">
        <v>601</v>
      </c>
      <c r="J23" s="9"/>
      <c r="M23" s="15"/>
    </row>
    <row r="24" spans="1:13" x14ac:dyDescent="0.25">
      <c r="A24" s="6">
        <v>1400</v>
      </c>
      <c r="B24" s="6">
        <v>253</v>
      </c>
      <c r="C24" s="6">
        <v>385</v>
      </c>
      <c r="D24" s="6">
        <v>465</v>
      </c>
      <c r="E24" s="6">
        <v>519</v>
      </c>
      <c r="F24" s="6">
        <v>571</v>
      </c>
      <c r="G24" s="6">
        <v>621</v>
      </c>
      <c r="J24" s="7"/>
    </row>
    <row r="25" spans="1:13" x14ac:dyDescent="0.25">
      <c r="A25" s="6">
        <v>1450</v>
      </c>
      <c r="B25" s="6">
        <v>261</v>
      </c>
      <c r="C25" s="6">
        <v>397</v>
      </c>
      <c r="D25" s="6">
        <v>480</v>
      </c>
      <c r="E25" s="6">
        <v>536</v>
      </c>
      <c r="F25" s="6">
        <v>589</v>
      </c>
      <c r="G25" s="6">
        <v>641</v>
      </c>
      <c r="J25" s="7"/>
    </row>
    <row r="26" spans="1:13" x14ac:dyDescent="0.25">
      <c r="A26" s="6">
        <v>1500</v>
      </c>
      <c r="B26" s="6">
        <v>269</v>
      </c>
      <c r="C26" s="6">
        <v>410</v>
      </c>
      <c r="D26" s="6">
        <v>495</v>
      </c>
      <c r="E26" s="6">
        <v>552</v>
      </c>
      <c r="F26" s="6">
        <v>608</v>
      </c>
      <c r="G26" s="6">
        <v>661</v>
      </c>
      <c r="J26" s="7"/>
    </row>
    <row r="27" spans="1:13" x14ac:dyDescent="0.25">
      <c r="A27" s="6">
        <v>1550</v>
      </c>
      <c r="B27" s="6">
        <v>278</v>
      </c>
      <c r="C27" s="6">
        <v>422</v>
      </c>
      <c r="D27" s="6">
        <v>509</v>
      </c>
      <c r="E27" s="6">
        <v>569</v>
      </c>
      <c r="F27" s="6">
        <v>626</v>
      </c>
      <c r="G27" s="6">
        <v>680</v>
      </c>
      <c r="J27" s="7"/>
    </row>
    <row r="28" spans="1:13" x14ac:dyDescent="0.25">
      <c r="A28" s="6">
        <v>1600</v>
      </c>
      <c r="B28" s="6">
        <v>286</v>
      </c>
      <c r="C28" s="6">
        <v>434</v>
      </c>
      <c r="D28" s="6">
        <v>524</v>
      </c>
      <c r="E28" s="6">
        <v>585</v>
      </c>
      <c r="F28" s="6">
        <v>644</v>
      </c>
      <c r="G28" s="6">
        <v>700</v>
      </c>
      <c r="J28" s="7"/>
    </row>
    <row r="29" spans="1:13" x14ac:dyDescent="0.25">
      <c r="A29" s="6">
        <v>1650</v>
      </c>
      <c r="B29" s="6">
        <v>293</v>
      </c>
      <c r="C29" s="6">
        <v>446</v>
      </c>
      <c r="D29" s="6">
        <v>538</v>
      </c>
      <c r="E29" s="6">
        <v>601</v>
      </c>
      <c r="F29" s="6">
        <v>661</v>
      </c>
      <c r="G29" s="6">
        <v>718</v>
      </c>
      <c r="J29" s="7"/>
    </row>
    <row r="30" spans="1:13" x14ac:dyDescent="0.25">
      <c r="A30" s="6">
        <v>1700</v>
      </c>
      <c r="B30" s="6">
        <v>301</v>
      </c>
      <c r="C30" s="6">
        <v>457</v>
      </c>
      <c r="D30" s="6">
        <v>552</v>
      </c>
      <c r="E30" s="6">
        <v>616</v>
      </c>
      <c r="F30" s="6">
        <v>678</v>
      </c>
      <c r="G30" s="6">
        <v>737</v>
      </c>
      <c r="J30" s="7"/>
    </row>
    <row r="31" spans="1:13" x14ac:dyDescent="0.25">
      <c r="A31" s="6">
        <v>1750</v>
      </c>
      <c r="B31" s="6">
        <v>309</v>
      </c>
      <c r="C31" s="6">
        <v>469</v>
      </c>
      <c r="D31" s="6">
        <v>566</v>
      </c>
      <c r="E31" s="6">
        <v>632</v>
      </c>
      <c r="F31" s="6">
        <v>695</v>
      </c>
      <c r="G31" s="6">
        <v>756</v>
      </c>
    </row>
    <row r="32" spans="1:13" x14ac:dyDescent="0.25">
      <c r="A32" s="6">
        <v>1800</v>
      </c>
      <c r="B32" s="6">
        <v>316</v>
      </c>
      <c r="C32" s="6">
        <v>481</v>
      </c>
      <c r="D32" s="6">
        <v>579</v>
      </c>
      <c r="E32" s="6">
        <v>647</v>
      </c>
      <c r="F32" s="6">
        <v>712</v>
      </c>
      <c r="G32" s="6">
        <v>774</v>
      </c>
    </row>
    <row r="33" spans="1:7" x14ac:dyDescent="0.25">
      <c r="A33" s="6">
        <v>1850</v>
      </c>
      <c r="B33" s="6">
        <v>324</v>
      </c>
      <c r="C33" s="6">
        <v>492</v>
      </c>
      <c r="D33" s="6">
        <v>593</v>
      </c>
      <c r="E33" s="6">
        <v>663</v>
      </c>
      <c r="F33" s="6">
        <v>729</v>
      </c>
      <c r="G33" s="6">
        <v>792</v>
      </c>
    </row>
    <row r="34" spans="1:7" x14ac:dyDescent="0.25">
      <c r="A34" s="6">
        <v>1900</v>
      </c>
      <c r="B34" s="6">
        <v>331</v>
      </c>
      <c r="C34" s="6">
        <v>504</v>
      </c>
      <c r="D34" s="6">
        <v>607</v>
      </c>
      <c r="E34" s="6">
        <v>678</v>
      </c>
      <c r="F34" s="6">
        <v>746</v>
      </c>
      <c r="G34" s="6">
        <v>811</v>
      </c>
    </row>
    <row r="35" spans="1:7" x14ac:dyDescent="0.25">
      <c r="A35" s="6">
        <v>1950</v>
      </c>
      <c r="B35" s="6">
        <v>339</v>
      </c>
      <c r="C35" s="6">
        <v>515</v>
      </c>
      <c r="D35" s="6">
        <v>621</v>
      </c>
      <c r="E35" s="6">
        <v>693</v>
      </c>
      <c r="F35" s="6">
        <v>763</v>
      </c>
      <c r="G35" s="6">
        <v>829</v>
      </c>
    </row>
    <row r="36" spans="1:7" x14ac:dyDescent="0.25">
      <c r="A36" s="6">
        <v>2000</v>
      </c>
      <c r="B36" s="6">
        <v>347</v>
      </c>
      <c r="C36" s="6">
        <v>527</v>
      </c>
      <c r="D36" s="6">
        <v>635</v>
      </c>
      <c r="E36" s="6">
        <v>709</v>
      </c>
      <c r="F36" s="6">
        <v>780</v>
      </c>
      <c r="G36" s="6">
        <v>848</v>
      </c>
    </row>
    <row r="37" spans="1:7" x14ac:dyDescent="0.25">
      <c r="A37" s="6">
        <v>2050</v>
      </c>
      <c r="B37" s="6">
        <v>354</v>
      </c>
      <c r="C37" s="6">
        <v>538</v>
      </c>
      <c r="D37" s="6">
        <v>648</v>
      </c>
      <c r="E37" s="6">
        <v>724</v>
      </c>
      <c r="F37" s="6">
        <v>797</v>
      </c>
      <c r="G37" s="6">
        <v>866</v>
      </c>
    </row>
    <row r="38" spans="1:7" x14ac:dyDescent="0.25">
      <c r="A38" s="6">
        <v>2100</v>
      </c>
      <c r="B38" s="6">
        <v>362</v>
      </c>
      <c r="C38" s="6">
        <v>550</v>
      </c>
      <c r="D38" s="6">
        <v>662</v>
      </c>
      <c r="E38" s="6">
        <v>740</v>
      </c>
      <c r="F38" s="6">
        <v>814</v>
      </c>
      <c r="G38" s="6">
        <v>884</v>
      </c>
    </row>
    <row r="39" spans="1:7" x14ac:dyDescent="0.25">
      <c r="A39" s="6">
        <v>2150</v>
      </c>
      <c r="B39" s="6">
        <v>369</v>
      </c>
      <c r="C39" s="6">
        <v>561</v>
      </c>
      <c r="D39" s="6">
        <v>676</v>
      </c>
      <c r="E39" s="6">
        <v>755</v>
      </c>
      <c r="F39" s="6">
        <v>830</v>
      </c>
      <c r="G39" s="6">
        <v>903</v>
      </c>
    </row>
    <row r="40" spans="1:7" x14ac:dyDescent="0.25">
      <c r="A40" s="6">
        <v>2200</v>
      </c>
      <c r="B40" s="6">
        <v>377</v>
      </c>
      <c r="C40" s="6">
        <v>573</v>
      </c>
      <c r="D40" s="6">
        <v>690</v>
      </c>
      <c r="E40" s="6">
        <v>770</v>
      </c>
      <c r="F40" s="6">
        <v>847</v>
      </c>
      <c r="G40" s="6">
        <v>921</v>
      </c>
    </row>
    <row r="41" spans="1:7" x14ac:dyDescent="0.25">
      <c r="A41" s="6">
        <v>2250</v>
      </c>
      <c r="B41" s="6">
        <v>385</v>
      </c>
      <c r="C41" s="6">
        <v>584</v>
      </c>
      <c r="D41" s="6">
        <v>703</v>
      </c>
      <c r="E41" s="6">
        <v>786</v>
      </c>
      <c r="F41" s="6">
        <v>864</v>
      </c>
      <c r="G41" s="6">
        <v>940</v>
      </c>
    </row>
    <row r="42" spans="1:7" x14ac:dyDescent="0.25">
      <c r="A42" s="6">
        <v>2300</v>
      </c>
      <c r="B42" s="6">
        <v>392</v>
      </c>
      <c r="C42" s="6">
        <v>596</v>
      </c>
      <c r="D42" s="6">
        <v>717</v>
      </c>
      <c r="E42" s="6">
        <v>801</v>
      </c>
      <c r="F42" s="6">
        <v>881</v>
      </c>
      <c r="G42" s="6">
        <v>958</v>
      </c>
    </row>
    <row r="43" spans="1:7" x14ac:dyDescent="0.25">
      <c r="A43" s="6">
        <v>2350</v>
      </c>
      <c r="B43" s="6">
        <v>400</v>
      </c>
      <c r="C43" s="6">
        <v>607</v>
      </c>
      <c r="D43" s="6">
        <v>731</v>
      </c>
      <c r="E43" s="6">
        <v>817</v>
      </c>
      <c r="F43" s="6">
        <v>898</v>
      </c>
      <c r="G43" s="6">
        <v>976</v>
      </c>
    </row>
    <row r="44" spans="1:7" x14ac:dyDescent="0.25">
      <c r="A44" s="6">
        <v>2400</v>
      </c>
      <c r="B44" s="6">
        <v>407</v>
      </c>
      <c r="C44" s="6">
        <v>619</v>
      </c>
      <c r="D44" s="6">
        <v>745</v>
      </c>
      <c r="E44" s="6">
        <v>832</v>
      </c>
      <c r="F44" s="6">
        <v>915</v>
      </c>
      <c r="G44" s="6">
        <v>995</v>
      </c>
    </row>
    <row r="45" spans="1:7" x14ac:dyDescent="0.25">
      <c r="A45" s="6">
        <v>2450</v>
      </c>
      <c r="B45" s="6">
        <v>415</v>
      </c>
      <c r="C45" s="6">
        <v>630</v>
      </c>
      <c r="D45" s="6">
        <v>759</v>
      </c>
      <c r="E45" s="6">
        <v>847</v>
      </c>
      <c r="F45" s="6">
        <v>932</v>
      </c>
      <c r="G45" s="6">
        <v>1013</v>
      </c>
    </row>
    <row r="46" spans="1:7" x14ac:dyDescent="0.25">
      <c r="A46" s="6">
        <v>2500</v>
      </c>
      <c r="B46" s="6">
        <v>423</v>
      </c>
      <c r="C46" s="6">
        <v>642</v>
      </c>
      <c r="D46" s="6">
        <v>772</v>
      </c>
      <c r="E46" s="6">
        <v>863</v>
      </c>
      <c r="F46" s="6">
        <v>949</v>
      </c>
      <c r="G46" s="6">
        <v>1032</v>
      </c>
    </row>
    <row r="47" spans="1:7" x14ac:dyDescent="0.25">
      <c r="A47" s="6">
        <v>2550</v>
      </c>
      <c r="B47" s="6">
        <v>430</v>
      </c>
      <c r="C47" s="6">
        <v>653</v>
      </c>
      <c r="D47" s="6">
        <v>786</v>
      </c>
      <c r="E47" s="6">
        <v>878</v>
      </c>
      <c r="F47" s="6">
        <v>966</v>
      </c>
      <c r="G47" s="6">
        <v>1050</v>
      </c>
    </row>
    <row r="48" spans="1:7" x14ac:dyDescent="0.25">
      <c r="A48" s="6">
        <v>2600</v>
      </c>
      <c r="B48" s="6">
        <v>438</v>
      </c>
      <c r="C48" s="6">
        <v>665</v>
      </c>
      <c r="D48" s="6">
        <v>800</v>
      </c>
      <c r="E48" s="6">
        <v>894</v>
      </c>
      <c r="F48" s="6">
        <v>983</v>
      </c>
      <c r="G48" s="6">
        <v>1068</v>
      </c>
    </row>
    <row r="49" spans="1:7" x14ac:dyDescent="0.25">
      <c r="A49" s="6">
        <v>2650</v>
      </c>
      <c r="B49" s="6">
        <v>445</v>
      </c>
      <c r="C49" s="6">
        <v>676</v>
      </c>
      <c r="D49" s="6">
        <v>814</v>
      </c>
      <c r="E49" s="6">
        <v>909</v>
      </c>
      <c r="F49" s="6">
        <v>1000</v>
      </c>
      <c r="G49" s="6">
        <v>1087</v>
      </c>
    </row>
    <row r="50" spans="1:7" x14ac:dyDescent="0.25">
      <c r="A50" s="6">
        <v>2700</v>
      </c>
      <c r="B50" s="6">
        <v>453</v>
      </c>
      <c r="C50" s="6">
        <v>688</v>
      </c>
      <c r="D50" s="6">
        <v>828</v>
      </c>
      <c r="E50" s="6">
        <v>924</v>
      </c>
      <c r="F50" s="6">
        <v>1017</v>
      </c>
      <c r="G50" s="6">
        <v>1105</v>
      </c>
    </row>
    <row r="51" spans="1:7" x14ac:dyDescent="0.25">
      <c r="A51" s="6">
        <v>2750</v>
      </c>
      <c r="B51" s="6">
        <v>460</v>
      </c>
      <c r="C51" s="6">
        <v>699</v>
      </c>
      <c r="D51" s="6">
        <v>841</v>
      </c>
      <c r="E51" s="6">
        <v>940</v>
      </c>
      <c r="F51" s="6">
        <v>1034</v>
      </c>
      <c r="G51" s="6">
        <v>1124</v>
      </c>
    </row>
    <row r="52" spans="1:7" x14ac:dyDescent="0.25">
      <c r="A52" s="6">
        <v>2800</v>
      </c>
      <c r="B52" s="6">
        <v>468</v>
      </c>
      <c r="C52" s="6">
        <v>711</v>
      </c>
      <c r="D52" s="6">
        <v>855</v>
      </c>
      <c r="E52" s="6">
        <v>955</v>
      </c>
      <c r="F52" s="6">
        <v>1051</v>
      </c>
      <c r="G52" s="6">
        <v>1142</v>
      </c>
    </row>
    <row r="53" spans="1:7" x14ac:dyDescent="0.25">
      <c r="A53" s="6">
        <v>2850</v>
      </c>
      <c r="B53" s="6">
        <v>476</v>
      </c>
      <c r="C53" s="6">
        <v>722</v>
      </c>
      <c r="D53" s="6">
        <v>869</v>
      </c>
      <c r="E53" s="6">
        <v>971</v>
      </c>
      <c r="F53" s="6">
        <v>1068</v>
      </c>
      <c r="G53" s="6">
        <v>1160</v>
      </c>
    </row>
    <row r="54" spans="1:7" x14ac:dyDescent="0.25">
      <c r="A54" s="6">
        <v>2900</v>
      </c>
      <c r="B54" s="6">
        <v>483</v>
      </c>
      <c r="C54" s="6">
        <v>734</v>
      </c>
      <c r="D54" s="6">
        <v>883</v>
      </c>
      <c r="E54" s="6">
        <v>986</v>
      </c>
      <c r="F54" s="6">
        <v>1084</v>
      </c>
      <c r="G54" s="6">
        <v>1179</v>
      </c>
    </row>
    <row r="55" spans="1:7" x14ac:dyDescent="0.25">
      <c r="A55" s="6">
        <v>2950</v>
      </c>
      <c r="B55" s="6">
        <v>491</v>
      </c>
      <c r="C55" s="6">
        <v>745</v>
      </c>
      <c r="D55" s="6">
        <v>896</v>
      </c>
      <c r="E55" s="6">
        <v>1001</v>
      </c>
      <c r="F55" s="6">
        <v>1101</v>
      </c>
      <c r="G55" s="6">
        <v>1197</v>
      </c>
    </row>
    <row r="56" spans="1:7" x14ac:dyDescent="0.25">
      <c r="A56" s="6">
        <v>3000</v>
      </c>
      <c r="B56" s="6">
        <v>498</v>
      </c>
      <c r="C56" s="6">
        <v>757</v>
      </c>
      <c r="D56" s="6">
        <v>910</v>
      </c>
      <c r="E56" s="6">
        <v>1017</v>
      </c>
      <c r="F56" s="6">
        <v>1118</v>
      </c>
      <c r="G56" s="6">
        <v>1216</v>
      </c>
    </row>
    <row r="57" spans="1:7" x14ac:dyDescent="0.25">
      <c r="A57" s="6">
        <v>3050</v>
      </c>
      <c r="B57" s="6">
        <v>506</v>
      </c>
      <c r="C57" s="6">
        <v>768</v>
      </c>
      <c r="D57" s="6">
        <v>924</v>
      </c>
      <c r="E57" s="6">
        <v>1032</v>
      </c>
      <c r="F57" s="6">
        <v>1135</v>
      </c>
      <c r="G57" s="6">
        <v>1234</v>
      </c>
    </row>
    <row r="58" spans="1:7" x14ac:dyDescent="0.25">
      <c r="A58" s="6">
        <v>3100</v>
      </c>
      <c r="B58" s="6">
        <v>514</v>
      </c>
      <c r="C58" s="6">
        <v>780</v>
      </c>
      <c r="D58" s="6">
        <v>938</v>
      </c>
      <c r="E58" s="6">
        <v>1047</v>
      </c>
      <c r="F58" s="6">
        <v>1152</v>
      </c>
      <c r="G58" s="6">
        <v>1252</v>
      </c>
    </row>
    <row r="59" spans="1:7" x14ac:dyDescent="0.25">
      <c r="A59" s="6">
        <v>3150</v>
      </c>
      <c r="B59" s="6">
        <v>521</v>
      </c>
      <c r="C59" s="6">
        <v>791</v>
      </c>
      <c r="D59" s="6">
        <v>952</v>
      </c>
      <c r="E59" s="6">
        <v>1063</v>
      </c>
      <c r="F59" s="6">
        <v>1169</v>
      </c>
      <c r="G59" s="6">
        <v>1271</v>
      </c>
    </row>
    <row r="60" spans="1:7" x14ac:dyDescent="0.25">
      <c r="A60" s="6">
        <v>3200</v>
      </c>
      <c r="B60" s="6">
        <v>529</v>
      </c>
      <c r="C60" s="6">
        <v>803</v>
      </c>
      <c r="D60" s="6">
        <v>965</v>
      </c>
      <c r="E60" s="6">
        <v>1078</v>
      </c>
      <c r="F60" s="6">
        <v>1186</v>
      </c>
      <c r="G60" s="6">
        <v>1289</v>
      </c>
    </row>
    <row r="61" spans="1:7" x14ac:dyDescent="0.25">
      <c r="A61" s="6">
        <v>3250</v>
      </c>
      <c r="B61" s="6">
        <v>536</v>
      </c>
      <c r="C61" s="6">
        <v>814</v>
      </c>
      <c r="D61" s="6">
        <v>979</v>
      </c>
      <c r="E61" s="6">
        <v>1094</v>
      </c>
      <c r="F61" s="6">
        <v>1203</v>
      </c>
      <c r="G61" s="6">
        <v>1308</v>
      </c>
    </row>
    <row r="62" spans="1:7" x14ac:dyDescent="0.25">
      <c r="A62" s="6">
        <v>3300</v>
      </c>
      <c r="B62" s="6">
        <v>544</v>
      </c>
      <c r="C62" s="6">
        <v>826</v>
      </c>
      <c r="D62" s="6">
        <v>993</v>
      </c>
      <c r="E62" s="6">
        <v>1109</v>
      </c>
      <c r="F62" s="6">
        <v>1220</v>
      </c>
      <c r="G62" s="6">
        <v>1326</v>
      </c>
    </row>
    <row r="63" spans="1:7" x14ac:dyDescent="0.25">
      <c r="A63" s="6">
        <v>3350</v>
      </c>
      <c r="B63" s="6">
        <v>551</v>
      </c>
      <c r="C63" s="6">
        <v>837</v>
      </c>
      <c r="D63" s="6">
        <v>1006</v>
      </c>
      <c r="E63" s="6">
        <v>1123</v>
      </c>
      <c r="F63" s="6">
        <v>1236</v>
      </c>
      <c r="G63" s="6">
        <v>1343</v>
      </c>
    </row>
    <row r="64" spans="1:7" x14ac:dyDescent="0.25">
      <c r="A64" s="6">
        <v>3400</v>
      </c>
      <c r="B64" s="6">
        <v>559</v>
      </c>
      <c r="C64" s="6">
        <v>848</v>
      </c>
      <c r="D64" s="6">
        <v>1019</v>
      </c>
      <c r="E64" s="6">
        <v>1138</v>
      </c>
      <c r="F64" s="6">
        <v>1252</v>
      </c>
      <c r="G64" s="6">
        <v>1361</v>
      </c>
    </row>
    <row r="65" spans="1:7" x14ac:dyDescent="0.25">
      <c r="A65" s="6">
        <v>3450</v>
      </c>
      <c r="B65" s="6">
        <v>566</v>
      </c>
      <c r="C65" s="6">
        <v>859</v>
      </c>
      <c r="D65" s="6">
        <v>1032</v>
      </c>
      <c r="E65" s="6">
        <v>1152</v>
      </c>
      <c r="F65" s="6">
        <v>1268</v>
      </c>
      <c r="G65" s="6">
        <v>1378</v>
      </c>
    </row>
    <row r="66" spans="1:7" x14ac:dyDescent="0.25">
      <c r="A66" s="6">
        <v>3500</v>
      </c>
      <c r="B66" s="6">
        <v>574</v>
      </c>
      <c r="C66" s="6">
        <v>870</v>
      </c>
      <c r="D66" s="6">
        <v>1045</v>
      </c>
      <c r="E66" s="6">
        <v>1167</v>
      </c>
      <c r="F66" s="6">
        <v>1283</v>
      </c>
      <c r="G66" s="6">
        <v>1395</v>
      </c>
    </row>
    <row r="67" spans="1:7" x14ac:dyDescent="0.25">
      <c r="A67" s="6">
        <v>3550</v>
      </c>
      <c r="B67" s="6">
        <v>581</v>
      </c>
      <c r="C67" s="6">
        <v>881</v>
      </c>
      <c r="D67" s="6">
        <v>1057</v>
      </c>
      <c r="E67" s="6">
        <v>1181</v>
      </c>
      <c r="F67" s="6">
        <v>1299</v>
      </c>
      <c r="G67" s="6">
        <v>1412</v>
      </c>
    </row>
    <row r="68" spans="1:7" x14ac:dyDescent="0.25">
      <c r="A68" s="6">
        <v>3600</v>
      </c>
      <c r="B68" s="6">
        <v>588</v>
      </c>
      <c r="C68" s="6">
        <v>892</v>
      </c>
      <c r="D68" s="6">
        <v>1070</v>
      </c>
      <c r="E68" s="6">
        <v>1196</v>
      </c>
      <c r="F68" s="6">
        <v>1315</v>
      </c>
      <c r="G68" s="6">
        <v>1430</v>
      </c>
    </row>
    <row r="69" spans="1:7" x14ac:dyDescent="0.25">
      <c r="A69" s="6">
        <v>3650</v>
      </c>
      <c r="B69" s="6">
        <v>596</v>
      </c>
      <c r="C69" s="6">
        <v>903</v>
      </c>
      <c r="D69" s="6">
        <v>1083</v>
      </c>
      <c r="E69" s="6">
        <v>1210</v>
      </c>
      <c r="F69" s="6">
        <v>1331</v>
      </c>
      <c r="G69" s="6">
        <v>1447</v>
      </c>
    </row>
    <row r="70" spans="1:7" x14ac:dyDescent="0.25">
      <c r="A70" s="6">
        <v>3700</v>
      </c>
      <c r="B70" s="6">
        <v>603</v>
      </c>
      <c r="C70" s="6">
        <v>914</v>
      </c>
      <c r="D70" s="6">
        <v>1096</v>
      </c>
      <c r="E70" s="6">
        <v>1224</v>
      </c>
      <c r="F70" s="6">
        <v>1347</v>
      </c>
      <c r="G70" s="6">
        <v>1464</v>
      </c>
    </row>
    <row r="71" spans="1:7" x14ac:dyDescent="0.25">
      <c r="A71" s="6">
        <v>3750</v>
      </c>
      <c r="B71" s="6">
        <v>611</v>
      </c>
      <c r="C71" s="6">
        <v>925</v>
      </c>
      <c r="D71" s="6">
        <v>1109</v>
      </c>
      <c r="E71" s="6">
        <v>1239</v>
      </c>
      <c r="F71" s="6">
        <v>1363</v>
      </c>
      <c r="G71" s="6">
        <v>1481</v>
      </c>
    </row>
    <row r="72" spans="1:7" x14ac:dyDescent="0.25">
      <c r="A72" s="6">
        <v>3800</v>
      </c>
      <c r="B72" s="6">
        <v>618</v>
      </c>
      <c r="C72" s="6">
        <v>936</v>
      </c>
      <c r="D72" s="6">
        <v>1122</v>
      </c>
      <c r="E72" s="6">
        <v>1253</v>
      </c>
      <c r="F72" s="6">
        <v>1379</v>
      </c>
      <c r="G72" s="6">
        <v>1499</v>
      </c>
    </row>
    <row r="73" spans="1:7" x14ac:dyDescent="0.25">
      <c r="A73" s="6">
        <v>3850</v>
      </c>
      <c r="B73" s="6">
        <v>626</v>
      </c>
      <c r="C73" s="6">
        <v>947</v>
      </c>
      <c r="D73" s="6">
        <v>1135</v>
      </c>
      <c r="E73" s="6">
        <v>1268</v>
      </c>
      <c r="F73" s="6">
        <v>1395</v>
      </c>
      <c r="G73" s="6">
        <v>1516</v>
      </c>
    </row>
    <row r="74" spans="1:7" x14ac:dyDescent="0.25">
      <c r="A74" s="6">
        <v>3900</v>
      </c>
      <c r="B74" s="6">
        <v>632</v>
      </c>
      <c r="C74" s="6">
        <v>956</v>
      </c>
      <c r="D74" s="6">
        <v>1146</v>
      </c>
      <c r="E74" s="6">
        <v>1280</v>
      </c>
      <c r="F74" s="6">
        <v>1408</v>
      </c>
      <c r="G74" s="6">
        <v>1531</v>
      </c>
    </row>
    <row r="75" spans="1:7" x14ac:dyDescent="0.25">
      <c r="A75" s="6">
        <v>3950</v>
      </c>
      <c r="B75" s="6">
        <v>638</v>
      </c>
      <c r="C75" s="6">
        <v>966</v>
      </c>
      <c r="D75" s="6">
        <v>1157</v>
      </c>
      <c r="E75" s="6">
        <v>1293</v>
      </c>
      <c r="F75" s="6">
        <v>1422</v>
      </c>
      <c r="G75" s="6">
        <v>1546</v>
      </c>
    </row>
    <row r="76" spans="1:7" x14ac:dyDescent="0.25">
      <c r="A76" s="6">
        <v>4000</v>
      </c>
      <c r="B76" s="6">
        <v>645</v>
      </c>
      <c r="C76" s="6">
        <v>975</v>
      </c>
      <c r="D76" s="6">
        <v>1168</v>
      </c>
      <c r="E76" s="6">
        <v>1305</v>
      </c>
      <c r="F76" s="6">
        <v>1436</v>
      </c>
      <c r="G76" s="6">
        <v>1561</v>
      </c>
    </row>
    <row r="77" spans="1:7" x14ac:dyDescent="0.25">
      <c r="A77" s="6">
        <v>4050</v>
      </c>
      <c r="B77" s="6">
        <v>651</v>
      </c>
      <c r="C77" s="6">
        <v>985</v>
      </c>
      <c r="D77" s="6">
        <v>1180</v>
      </c>
      <c r="E77" s="6">
        <v>1318</v>
      </c>
      <c r="F77" s="6">
        <v>1449</v>
      </c>
      <c r="G77" s="6">
        <v>1575</v>
      </c>
    </row>
    <row r="78" spans="1:7" x14ac:dyDescent="0.25">
      <c r="A78" s="6">
        <v>4100</v>
      </c>
      <c r="B78" s="6">
        <v>658</v>
      </c>
      <c r="C78" s="6">
        <v>994</v>
      </c>
      <c r="D78" s="6">
        <v>1191</v>
      </c>
      <c r="E78" s="6">
        <v>1330</v>
      </c>
      <c r="F78" s="6">
        <v>1463</v>
      </c>
      <c r="G78" s="6">
        <v>1590</v>
      </c>
    </row>
    <row r="79" spans="1:7" x14ac:dyDescent="0.25">
      <c r="A79" s="6">
        <v>4150</v>
      </c>
      <c r="B79" s="6">
        <v>664</v>
      </c>
      <c r="C79" s="6">
        <v>1004</v>
      </c>
      <c r="D79" s="6">
        <v>1202</v>
      </c>
      <c r="E79" s="6">
        <v>1342</v>
      </c>
      <c r="F79" s="6">
        <v>1477</v>
      </c>
      <c r="G79" s="6">
        <v>1605</v>
      </c>
    </row>
    <row r="80" spans="1:7" x14ac:dyDescent="0.25">
      <c r="A80" s="6">
        <v>4200</v>
      </c>
      <c r="B80" s="6">
        <v>670</v>
      </c>
      <c r="C80" s="6">
        <v>1013</v>
      </c>
      <c r="D80" s="6">
        <v>1213</v>
      </c>
      <c r="E80" s="6">
        <v>1355</v>
      </c>
      <c r="F80" s="6">
        <v>1490</v>
      </c>
      <c r="G80" s="6">
        <v>1620</v>
      </c>
    </row>
    <row r="81" spans="1:7" x14ac:dyDescent="0.25">
      <c r="A81" s="6">
        <v>4250</v>
      </c>
      <c r="B81" s="6">
        <v>677</v>
      </c>
      <c r="C81" s="6">
        <v>1023</v>
      </c>
      <c r="D81" s="6">
        <v>1224</v>
      </c>
      <c r="E81" s="6">
        <v>1367</v>
      </c>
      <c r="F81" s="6">
        <v>1504</v>
      </c>
      <c r="G81" s="6">
        <v>1635</v>
      </c>
    </row>
    <row r="82" spans="1:7" x14ac:dyDescent="0.25">
      <c r="A82" s="6">
        <v>4300</v>
      </c>
      <c r="B82" s="6">
        <v>682</v>
      </c>
      <c r="C82" s="6">
        <v>1030</v>
      </c>
      <c r="D82" s="6">
        <v>1233</v>
      </c>
      <c r="E82" s="6">
        <v>1377</v>
      </c>
      <c r="F82" s="6">
        <v>1515</v>
      </c>
      <c r="G82" s="6">
        <v>1647</v>
      </c>
    </row>
    <row r="83" spans="1:7" x14ac:dyDescent="0.25">
      <c r="A83" s="6">
        <v>4350</v>
      </c>
      <c r="B83" s="6">
        <v>687</v>
      </c>
      <c r="C83" s="6">
        <v>1038</v>
      </c>
      <c r="D83" s="6">
        <v>1242</v>
      </c>
      <c r="E83" s="6">
        <v>1387</v>
      </c>
      <c r="F83" s="6">
        <v>1526</v>
      </c>
      <c r="G83" s="6">
        <v>1658</v>
      </c>
    </row>
    <row r="84" spans="1:7" x14ac:dyDescent="0.25">
      <c r="A84" s="6">
        <v>4400</v>
      </c>
      <c r="B84" s="6">
        <v>693</v>
      </c>
      <c r="C84" s="6">
        <v>1046</v>
      </c>
      <c r="D84" s="6">
        <v>1251</v>
      </c>
      <c r="E84" s="6">
        <v>1397</v>
      </c>
      <c r="F84" s="6">
        <v>1537</v>
      </c>
      <c r="G84" s="6">
        <v>1670</v>
      </c>
    </row>
    <row r="85" spans="1:7" x14ac:dyDescent="0.25">
      <c r="A85" s="6">
        <v>4450</v>
      </c>
      <c r="B85" s="6">
        <v>698</v>
      </c>
      <c r="C85" s="6">
        <v>1054</v>
      </c>
      <c r="D85" s="6">
        <v>1260</v>
      </c>
      <c r="E85" s="6">
        <v>1407</v>
      </c>
      <c r="F85" s="6">
        <v>1548</v>
      </c>
      <c r="G85" s="6">
        <v>1682</v>
      </c>
    </row>
    <row r="86" spans="1:7" x14ac:dyDescent="0.25">
      <c r="A86" s="6">
        <v>4500</v>
      </c>
      <c r="B86" s="6">
        <v>704</v>
      </c>
      <c r="C86" s="6">
        <v>1062</v>
      </c>
      <c r="D86" s="6">
        <v>1268</v>
      </c>
      <c r="E86" s="6">
        <v>1417</v>
      </c>
      <c r="F86" s="6">
        <v>1559</v>
      </c>
      <c r="G86" s="6">
        <v>1694</v>
      </c>
    </row>
    <row r="87" spans="1:7" x14ac:dyDescent="0.25">
      <c r="A87" s="6">
        <v>4550</v>
      </c>
      <c r="B87" s="6">
        <v>709</v>
      </c>
      <c r="C87" s="6">
        <v>1069</v>
      </c>
      <c r="D87" s="6">
        <v>1277</v>
      </c>
      <c r="E87" s="6">
        <v>1427</v>
      </c>
      <c r="F87" s="6">
        <v>1569</v>
      </c>
      <c r="G87" s="6">
        <v>1706</v>
      </c>
    </row>
    <row r="88" spans="1:7" x14ac:dyDescent="0.25">
      <c r="A88" s="6">
        <v>4600</v>
      </c>
      <c r="B88" s="6">
        <v>714</v>
      </c>
      <c r="C88" s="6">
        <v>1077</v>
      </c>
      <c r="D88" s="6">
        <v>1286</v>
      </c>
      <c r="E88" s="6">
        <v>1437</v>
      </c>
      <c r="F88" s="6">
        <v>1580</v>
      </c>
      <c r="G88" s="6">
        <v>1718</v>
      </c>
    </row>
    <row r="89" spans="1:7" x14ac:dyDescent="0.25">
      <c r="A89" s="6">
        <v>4650</v>
      </c>
      <c r="B89" s="6">
        <v>720</v>
      </c>
      <c r="C89" s="6">
        <v>1085</v>
      </c>
      <c r="D89" s="6">
        <v>1295</v>
      </c>
      <c r="E89" s="6">
        <v>1447</v>
      </c>
      <c r="F89" s="6">
        <v>1591</v>
      </c>
      <c r="G89" s="6">
        <v>1730</v>
      </c>
    </row>
    <row r="90" spans="1:7" x14ac:dyDescent="0.25">
      <c r="A90" s="6">
        <v>4700</v>
      </c>
      <c r="B90" s="6">
        <v>725</v>
      </c>
      <c r="C90" s="6">
        <v>1093</v>
      </c>
      <c r="D90" s="6">
        <v>1304</v>
      </c>
      <c r="E90" s="6">
        <v>1457</v>
      </c>
      <c r="F90" s="6">
        <v>1602</v>
      </c>
      <c r="G90" s="6">
        <v>1742</v>
      </c>
    </row>
    <row r="91" spans="1:7" x14ac:dyDescent="0.25">
      <c r="A91" s="6">
        <v>4750</v>
      </c>
      <c r="B91" s="6">
        <v>731</v>
      </c>
      <c r="C91" s="6">
        <v>1100</v>
      </c>
      <c r="D91" s="6">
        <v>1313</v>
      </c>
      <c r="E91" s="6">
        <v>1466</v>
      </c>
      <c r="F91" s="6">
        <v>1613</v>
      </c>
      <c r="G91" s="6">
        <v>1753</v>
      </c>
    </row>
    <row r="92" spans="1:7" x14ac:dyDescent="0.25">
      <c r="A92" s="6">
        <v>4800</v>
      </c>
      <c r="B92" s="6">
        <v>736</v>
      </c>
      <c r="C92" s="6">
        <v>1108</v>
      </c>
      <c r="D92" s="6">
        <v>1322</v>
      </c>
      <c r="E92" s="6">
        <v>1476</v>
      </c>
      <c r="F92" s="6">
        <v>1624</v>
      </c>
      <c r="G92" s="6">
        <v>1765</v>
      </c>
    </row>
    <row r="93" spans="1:7" x14ac:dyDescent="0.25">
      <c r="A93" s="6">
        <v>4850</v>
      </c>
      <c r="B93" s="6">
        <v>741</v>
      </c>
      <c r="C93" s="6">
        <v>1116</v>
      </c>
      <c r="D93" s="6">
        <v>1331</v>
      </c>
      <c r="E93" s="6">
        <v>1486</v>
      </c>
      <c r="F93" s="6">
        <v>1635</v>
      </c>
      <c r="G93" s="6">
        <v>1777</v>
      </c>
    </row>
    <row r="94" spans="1:7" x14ac:dyDescent="0.25">
      <c r="A94" s="6">
        <v>4900</v>
      </c>
      <c r="B94" s="6">
        <v>747</v>
      </c>
      <c r="C94" s="6">
        <v>1124</v>
      </c>
      <c r="D94" s="6">
        <v>1339</v>
      </c>
      <c r="E94" s="6">
        <v>1496</v>
      </c>
      <c r="F94" s="6">
        <v>1646</v>
      </c>
      <c r="G94" s="6">
        <v>1789</v>
      </c>
    </row>
    <row r="95" spans="1:7" x14ac:dyDescent="0.25">
      <c r="A95" s="6">
        <v>4950</v>
      </c>
      <c r="B95" s="6">
        <v>752</v>
      </c>
      <c r="C95" s="6">
        <v>1131</v>
      </c>
      <c r="D95" s="6">
        <v>1348</v>
      </c>
      <c r="E95" s="6">
        <v>1506</v>
      </c>
      <c r="F95" s="6">
        <v>1656</v>
      </c>
      <c r="G95" s="6">
        <v>1800</v>
      </c>
    </row>
    <row r="96" spans="1:7" x14ac:dyDescent="0.25">
      <c r="A96" s="6">
        <v>5000</v>
      </c>
      <c r="B96" s="6">
        <v>755</v>
      </c>
      <c r="C96" s="6">
        <v>1136</v>
      </c>
      <c r="D96" s="6">
        <v>1353</v>
      </c>
      <c r="E96" s="6">
        <v>1511</v>
      </c>
      <c r="F96" s="6">
        <v>1662</v>
      </c>
      <c r="G96" s="6">
        <v>1807</v>
      </c>
    </row>
    <row r="97" spans="1:7" x14ac:dyDescent="0.25">
      <c r="A97" s="6">
        <v>5050</v>
      </c>
      <c r="B97" s="6">
        <v>759</v>
      </c>
      <c r="C97" s="6">
        <v>1141</v>
      </c>
      <c r="D97" s="6">
        <v>1358</v>
      </c>
      <c r="E97" s="6">
        <v>1516</v>
      </c>
      <c r="F97" s="6">
        <v>1668</v>
      </c>
      <c r="G97" s="6">
        <v>1813</v>
      </c>
    </row>
    <row r="98" spans="1:7" x14ac:dyDescent="0.25">
      <c r="A98" s="6">
        <v>5100</v>
      </c>
      <c r="B98" s="6">
        <v>762</v>
      </c>
      <c r="C98" s="6">
        <v>1145</v>
      </c>
      <c r="D98" s="6">
        <v>1362</v>
      </c>
      <c r="E98" s="6">
        <v>1522</v>
      </c>
      <c r="F98" s="6">
        <v>1674</v>
      </c>
      <c r="G98" s="6">
        <v>1820</v>
      </c>
    </row>
    <row r="99" spans="1:7" x14ac:dyDescent="0.25">
      <c r="A99" s="6">
        <v>5150</v>
      </c>
      <c r="B99" s="6">
        <v>766</v>
      </c>
      <c r="C99" s="6">
        <v>1150</v>
      </c>
      <c r="D99" s="6">
        <v>1367</v>
      </c>
      <c r="E99" s="6">
        <v>1527</v>
      </c>
      <c r="F99" s="6">
        <v>1680</v>
      </c>
      <c r="G99" s="6">
        <v>1826</v>
      </c>
    </row>
    <row r="100" spans="1:7" x14ac:dyDescent="0.25">
      <c r="A100" s="6">
        <v>5200</v>
      </c>
      <c r="B100" s="6">
        <v>769</v>
      </c>
      <c r="C100" s="6">
        <v>1155</v>
      </c>
      <c r="D100" s="6">
        <v>1372</v>
      </c>
      <c r="E100" s="6">
        <v>1533</v>
      </c>
      <c r="F100" s="6">
        <v>1686</v>
      </c>
      <c r="G100" s="6">
        <v>1833</v>
      </c>
    </row>
    <row r="101" spans="1:7" x14ac:dyDescent="0.25">
      <c r="A101" s="6">
        <v>5250</v>
      </c>
      <c r="B101" s="6">
        <v>773</v>
      </c>
      <c r="C101" s="6">
        <v>1159</v>
      </c>
      <c r="D101" s="6">
        <v>1377</v>
      </c>
      <c r="E101" s="6">
        <v>1538</v>
      </c>
      <c r="F101" s="6">
        <v>1692</v>
      </c>
      <c r="G101" s="6">
        <v>1839</v>
      </c>
    </row>
    <row r="102" spans="1:7" x14ac:dyDescent="0.25">
      <c r="A102" s="6">
        <v>5300</v>
      </c>
      <c r="B102" s="6">
        <v>776</v>
      </c>
      <c r="C102" s="6">
        <v>1164</v>
      </c>
      <c r="D102" s="6">
        <v>1382</v>
      </c>
      <c r="E102" s="6">
        <v>1544</v>
      </c>
      <c r="F102" s="6">
        <v>1698</v>
      </c>
      <c r="G102" s="6">
        <v>1846</v>
      </c>
    </row>
    <row r="103" spans="1:7" x14ac:dyDescent="0.25">
      <c r="A103" s="6">
        <v>5350</v>
      </c>
      <c r="B103" s="6">
        <v>780</v>
      </c>
      <c r="C103" s="6">
        <v>1169</v>
      </c>
      <c r="D103" s="6">
        <v>1387</v>
      </c>
      <c r="E103" s="6">
        <v>1549</v>
      </c>
      <c r="F103" s="6">
        <v>1704</v>
      </c>
      <c r="G103" s="6">
        <v>1852</v>
      </c>
    </row>
    <row r="104" spans="1:7" x14ac:dyDescent="0.25">
      <c r="A104" s="6">
        <v>5400</v>
      </c>
      <c r="B104" s="6">
        <v>783</v>
      </c>
      <c r="C104" s="6">
        <v>1173</v>
      </c>
      <c r="D104" s="6">
        <v>1392</v>
      </c>
      <c r="E104" s="6">
        <v>1554</v>
      </c>
      <c r="F104" s="6">
        <v>1710</v>
      </c>
      <c r="G104" s="6">
        <v>1859</v>
      </c>
    </row>
    <row r="105" spans="1:7" x14ac:dyDescent="0.25">
      <c r="A105" s="6">
        <v>5450</v>
      </c>
      <c r="B105" s="6">
        <v>787</v>
      </c>
      <c r="C105" s="6">
        <v>1178</v>
      </c>
      <c r="D105" s="6">
        <v>1397</v>
      </c>
      <c r="E105" s="6">
        <v>1560</v>
      </c>
      <c r="F105" s="6">
        <v>1716</v>
      </c>
      <c r="G105" s="6">
        <v>1865</v>
      </c>
    </row>
    <row r="106" spans="1:7" x14ac:dyDescent="0.25">
      <c r="A106" s="6">
        <v>5500</v>
      </c>
      <c r="B106" s="6">
        <v>790</v>
      </c>
      <c r="C106" s="6">
        <v>1183</v>
      </c>
      <c r="D106" s="6">
        <v>1401</v>
      </c>
      <c r="E106" s="6">
        <v>1565</v>
      </c>
      <c r="F106" s="6">
        <v>1722</v>
      </c>
      <c r="G106" s="6">
        <v>1872</v>
      </c>
    </row>
    <row r="107" spans="1:7" x14ac:dyDescent="0.25">
      <c r="A107" s="6">
        <v>5550</v>
      </c>
      <c r="B107" s="6">
        <v>794</v>
      </c>
      <c r="C107" s="6">
        <v>1187</v>
      </c>
      <c r="D107" s="6">
        <v>1406</v>
      </c>
      <c r="E107" s="6">
        <v>1571</v>
      </c>
      <c r="F107" s="6">
        <v>1728</v>
      </c>
      <c r="G107" s="6">
        <v>1878</v>
      </c>
    </row>
    <row r="108" spans="1:7" x14ac:dyDescent="0.25">
      <c r="A108" s="6">
        <v>5600</v>
      </c>
      <c r="B108" s="6">
        <v>797</v>
      </c>
      <c r="C108" s="6">
        <v>1192</v>
      </c>
      <c r="D108" s="6">
        <v>1411</v>
      </c>
      <c r="E108" s="6">
        <v>1576</v>
      </c>
      <c r="F108" s="6">
        <v>1734</v>
      </c>
      <c r="G108" s="6">
        <v>1885</v>
      </c>
    </row>
    <row r="109" spans="1:7" x14ac:dyDescent="0.25">
      <c r="A109" s="6">
        <v>5650</v>
      </c>
      <c r="B109" s="6">
        <v>800</v>
      </c>
      <c r="C109" s="6">
        <v>1196</v>
      </c>
      <c r="D109" s="6">
        <v>1416</v>
      </c>
      <c r="E109" s="6">
        <v>1582</v>
      </c>
      <c r="F109" s="6">
        <v>1740</v>
      </c>
      <c r="G109" s="6">
        <v>1891</v>
      </c>
    </row>
    <row r="110" spans="1:7" x14ac:dyDescent="0.25">
      <c r="A110" s="6">
        <v>5700</v>
      </c>
      <c r="B110" s="6">
        <v>803</v>
      </c>
      <c r="C110" s="6">
        <v>1201</v>
      </c>
      <c r="D110" s="6">
        <v>1421</v>
      </c>
      <c r="E110" s="6">
        <v>1587</v>
      </c>
      <c r="F110" s="6">
        <v>1746</v>
      </c>
      <c r="G110" s="6">
        <v>1897</v>
      </c>
    </row>
    <row r="111" spans="1:7" x14ac:dyDescent="0.25">
      <c r="A111" s="6">
        <v>5750</v>
      </c>
      <c r="B111" s="6">
        <v>806</v>
      </c>
      <c r="C111" s="6">
        <v>1205</v>
      </c>
      <c r="D111" s="6">
        <v>1425</v>
      </c>
      <c r="E111" s="6">
        <v>1592</v>
      </c>
      <c r="F111" s="6">
        <v>1751</v>
      </c>
      <c r="G111" s="6">
        <v>1904</v>
      </c>
    </row>
    <row r="112" spans="1:7" x14ac:dyDescent="0.25">
      <c r="A112" s="6">
        <v>5800</v>
      </c>
      <c r="B112" s="6">
        <v>809</v>
      </c>
      <c r="C112" s="6">
        <v>1209</v>
      </c>
      <c r="D112" s="6">
        <v>1430</v>
      </c>
      <c r="E112" s="6">
        <v>1598</v>
      </c>
      <c r="F112" s="6">
        <v>1757</v>
      </c>
      <c r="G112" s="6">
        <v>1910</v>
      </c>
    </row>
    <row r="113" spans="1:7" x14ac:dyDescent="0.25">
      <c r="A113" s="6">
        <v>5850</v>
      </c>
      <c r="B113" s="6">
        <v>812</v>
      </c>
      <c r="C113" s="6">
        <v>1213</v>
      </c>
      <c r="D113" s="6">
        <v>1435</v>
      </c>
      <c r="E113" s="6">
        <v>1603</v>
      </c>
      <c r="F113" s="6">
        <v>1763</v>
      </c>
      <c r="G113" s="6">
        <v>1917</v>
      </c>
    </row>
    <row r="114" spans="1:7" x14ac:dyDescent="0.25">
      <c r="A114" s="6">
        <v>5900</v>
      </c>
      <c r="B114" s="6">
        <v>815</v>
      </c>
      <c r="C114" s="6">
        <v>1217</v>
      </c>
      <c r="D114" s="6">
        <v>1440</v>
      </c>
      <c r="E114" s="6">
        <v>1608</v>
      </c>
      <c r="F114" s="6">
        <v>1769</v>
      </c>
      <c r="G114" s="6">
        <v>1923</v>
      </c>
    </row>
    <row r="115" spans="1:7" x14ac:dyDescent="0.25">
      <c r="A115" s="6">
        <v>5950</v>
      </c>
      <c r="B115" s="6">
        <v>818</v>
      </c>
      <c r="C115" s="6">
        <v>1221</v>
      </c>
      <c r="D115" s="6">
        <v>1444</v>
      </c>
      <c r="E115" s="6">
        <v>1613</v>
      </c>
      <c r="F115" s="6">
        <v>1775</v>
      </c>
      <c r="G115" s="6">
        <v>1929</v>
      </c>
    </row>
    <row r="116" spans="1:7" x14ac:dyDescent="0.25">
      <c r="A116" s="6">
        <v>6000</v>
      </c>
      <c r="B116" s="6">
        <v>821</v>
      </c>
      <c r="C116" s="6">
        <v>1226</v>
      </c>
      <c r="D116" s="6">
        <v>1449</v>
      </c>
      <c r="E116" s="6">
        <v>1619</v>
      </c>
      <c r="F116" s="6">
        <v>1781</v>
      </c>
      <c r="G116" s="6">
        <v>1936</v>
      </c>
    </row>
    <row r="117" spans="1:7" x14ac:dyDescent="0.25">
      <c r="A117" s="6">
        <v>6050</v>
      </c>
      <c r="B117" s="6">
        <v>823</v>
      </c>
      <c r="C117" s="6">
        <v>1230</v>
      </c>
      <c r="D117" s="6">
        <v>1454</v>
      </c>
      <c r="E117" s="6">
        <v>1624</v>
      </c>
      <c r="F117" s="6">
        <v>1787</v>
      </c>
      <c r="G117" s="6">
        <v>1942</v>
      </c>
    </row>
    <row r="118" spans="1:7" x14ac:dyDescent="0.25">
      <c r="A118" s="6">
        <v>6100</v>
      </c>
      <c r="B118" s="6">
        <v>826</v>
      </c>
      <c r="C118" s="6">
        <v>1234</v>
      </c>
      <c r="D118" s="6">
        <v>1459</v>
      </c>
      <c r="E118" s="6">
        <v>1629</v>
      </c>
      <c r="F118" s="6">
        <v>1792</v>
      </c>
      <c r="G118" s="6">
        <v>1948</v>
      </c>
    </row>
    <row r="119" spans="1:7" x14ac:dyDescent="0.25">
      <c r="A119" s="6">
        <v>6150</v>
      </c>
      <c r="B119" s="6">
        <v>829</v>
      </c>
      <c r="C119" s="6">
        <v>1238</v>
      </c>
      <c r="D119" s="6">
        <v>1464</v>
      </c>
      <c r="E119" s="6">
        <v>1635</v>
      </c>
      <c r="F119" s="6">
        <v>1798</v>
      </c>
      <c r="G119" s="6">
        <v>1955</v>
      </c>
    </row>
    <row r="120" spans="1:7" x14ac:dyDescent="0.25">
      <c r="A120" s="6">
        <v>6200</v>
      </c>
      <c r="B120" s="6">
        <v>832</v>
      </c>
      <c r="C120" s="6">
        <v>1242</v>
      </c>
      <c r="D120" s="6">
        <v>1468</v>
      </c>
      <c r="E120" s="6">
        <v>1640</v>
      </c>
      <c r="F120" s="6">
        <v>1804</v>
      </c>
      <c r="G120" s="6">
        <v>1961</v>
      </c>
    </row>
    <row r="121" spans="1:7" x14ac:dyDescent="0.25">
      <c r="A121" s="6">
        <v>6250</v>
      </c>
      <c r="B121" s="6">
        <v>835</v>
      </c>
      <c r="C121" s="6">
        <v>1246</v>
      </c>
      <c r="D121" s="6">
        <v>1473</v>
      </c>
      <c r="E121" s="6">
        <v>1645</v>
      </c>
      <c r="F121" s="6">
        <v>1810</v>
      </c>
      <c r="G121" s="6">
        <v>1967</v>
      </c>
    </row>
    <row r="122" spans="1:7" x14ac:dyDescent="0.25">
      <c r="A122" s="6">
        <v>6300</v>
      </c>
      <c r="B122" s="6">
        <v>838</v>
      </c>
      <c r="C122" s="6">
        <v>1251</v>
      </c>
      <c r="D122" s="6">
        <v>1478</v>
      </c>
      <c r="E122" s="6">
        <v>1651</v>
      </c>
      <c r="F122" s="6">
        <v>1816</v>
      </c>
      <c r="G122" s="6">
        <v>1974</v>
      </c>
    </row>
    <row r="123" spans="1:7" x14ac:dyDescent="0.25">
      <c r="A123" s="6">
        <v>6350</v>
      </c>
      <c r="B123" s="6">
        <v>841</v>
      </c>
      <c r="C123" s="6">
        <v>1255</v>
      </c>
      <c r="D123" s="6">
        <v>1483</v>
      </c>
      <c r="E123" s="6">
        <v>1656</v>
      </c>
      <c r="F123" s="6">
        <v>1822</v>
      </c>
      <c r="G123" s="6">
        <v>1980</v>
      </c>
    </row>
    <row r="124" spans="1:7" x14ac:dyDescent="0.25">
      <c r="A124" s="6">
        <v>6400</v>
      </c>
      <c r="B124" s="6">
        <v>844</v>
      </c>
      <c r="C124" s="6">
        <v>1259</v>
      </c>
      <c r="D124" s="6">
        <v>1487</v>
      </c>
      <c r="E124" s="6">
        <v>1661</v>
      </c>
      <c r="F124" s="6">
        <v>1827</v>
      </c>
      <c r="G124" s="6">
        <v>1986</v>
      </c>
    </row>
    <row r="125" spans="1:7" x14ac:dyDescent="0.25">
      <c r="A125" s="6">
        <v>6450</v>
      </c>
      <c r="B125" s="6">
        <v>847</v>
      </c>
      <c r="C125" s="6">
        <v>1263</v>
      </c>
      <c r="D125" s="6">
        <v>1492</v>
      </c>
      <c r="E125" s="6">
        <v>1667</v>
      </c>
      <c r="F125" s="6">
        <v>1833</v>
      </c>
      <c r="G125" s="6">
        <v>1993</v>
      </c>
    </row>
    <row r="126" spans="1:7" x14ac:dyDescent="0.25">
      <c r="A126" s="6">
        <v>6500</v>
      </c>
      <c r="B126" s="6">
        <v>849</v>
      </c>
      <c r="C126" s="6">
        <v>1267</v>
      </c>
      <c r="D126" s="6">
        <v>1497</v>
      </c>
      <c r="E126" s="6">
        <v>1672</v>
      </c>
      <c r="F126" s="6">
        <v>1839</v>
      </c>
      <c r="G126" s="6">
        <v>1999</v>
      </c>
    </row>
    <row r="127" spans="1:7" x14ac:dyDescent="0.25">
      <c r="A127" s="6">
        <v>6550</v>
      </c>
      <c r="B127" s="6">
        <v>852</v>
      </c>
      <c r="C127" s="6">
        <v>1271</v>
      </c>
      <c r="D127" s="6">
        <v>1502</v>
      </c>
      <c r="E127" s="6">
        <v>1677</v>
      </c>
      <c r="F127" s="6">
        <v>1845</v>
      </c>
      <c r="G127" s="6">
        <v>2005</v>
      </c>
    </row>
    <row r="128" spans="1:7" x14ac:dyDescent="0.25">
      <c r="A128" s="6">
        <v>6600</v>
      </c>
      <c r="B128" s="6">
        <v>855</v>
      </c>
      <c r="C128" s="6">
        <v>1276</v>
      </c>
      <c r="D128" s="6">
        <v>1506</v>
      </c>
      <c r="E128" s="6">
        <v>1683</v>
      </c>
      <c r="F128" s="6">
        <v>1851</v>
      </c>
      <c r="G128" s="6">
        <v>2012</v>
      </c>
    </row>
    <row r="129" spans="1:7" x14ac:dyDescent="0.25">
      <c r="A129" s="6">
        <v>6650</v>
      </c>
      <c r="B129" s="6">
        <v>858</v>
      </c>
      <c r="C129" s="6">
        <v>1280</v>
      </c>
      <c r="D129" s="6">
        <v>1511</v>
      </c>
      <c r="E129" s="6">
        <v>1688</v>
      </c>
      <c r="F129" s="6">
        <v>1857</v>
      </c>
      <c r="G129" s="6">
        <v>2018</v>
      </c>
    </row>
    <row r="130" spans="1:7" x14ac:dyDescent="0.25">
      <c r="A130" s="6">
        <v>6700</v>
      </c>
      <c r="B130" s="6">
        <v>861</v>
      </c>
      <c r="C130" s="6">
        <v>1285</v>
      </c>
      <c r="D130" s="6">
        <v>1517</v>
      </c>
      <c r="E130" s="6">
        <v>1694</v>
      </c>
      <c r="F130" s="6">
        <v>1864</v>
      </c>
      <c r="G130" s="6">
        <v>2026</v>
      </c>
    </row>
    <row r="131" spans="1:7" x14ac:dyDescent="0.25">
      <c r="A131" s="6">
        <v>6750</v>
      </c>
      <c r="B131" s="6">
        <v>865</v>
      </c>
      <c r="C131" s="6">
        <v>1291</v>
      </c>
      <c r="D131" s="6">
        <v>1524</v>
      </c>
      <c r="E131" s="6">
        <v>1703</v>
      </c>
      <c r="F131" s="6">
        <v>1873</v>
      </c>
      <c r="G131" s="6">
        <v>2036</v>
      </c>
    </row>
    <row r="132" spans="1:7" x14ac:dyDescent="0.25">
      <c r="A132" s="6">
        <v>6800</v>
      </c>
      <c r="B132" s="6">
        <v>869</v>
      </c>
      <c r="C132" s="6">
        <v>1297</v>
      </c>
      <c r="D132" s="6">
        <v>1532</v>
      </c>
      <c r="E132" s="6">
        <v>1711</v>
      </c>
      <c r="F132" s="6">
        <v>1882</v>
      </c>
      <c r="G132" s="6">
        <v>2046</v>
      </c>
    </row>
    <row r="133" spans="1:7" x14ac:dyDescent="0.25">
      <c r="A133" s="6">
        <v>6850</v>
      </c>
      <c r="B133" s="6">
        <v>873</v>
      </c>
      <c r="C133" s="6">
        <v>1303</v>
      </c>
      <c r="D133" s="6">
        <v>1539</v>
      </c>
      <c r="E133" s="6">
        <v>1719</v>
      </c>
      <c r="F133" s="6">
        <v>1891</v>
      </c>
      <c r="G133" s="6">
        <v>2056</v>
      </c>
    </row>
    <row r="134" spans="1:7" x14ac:dyDescent="0.25">
      <c r="A134" s="6">
        <v>6900</v>
      </c>
      <c r="B134" s="6">
        <v>877</v>
      </c>
      <c r="C134" s="6">
        <v>1309</v>
      </c>
      <c r="D134" s="6">
        <v>1547</v>
      </c>
      <c r="E134" s="6">
        <v>1728</v>
      </c>
      <c r="F134" s="6">
        <v>1900</v>
      </c>
      <c r="G134" s="6">
        <v>2066</v>
      </c>
    </row>
    <row r="135" spans="1:7" x14ac:dyDescent="0.25">
      <c r="A135" s="6">
        <v>6950</v>
      </c>
      <c r="B135" s="6">
        <v>881</v>
      </c>
      <c r="C135" s="6">
        <v>1315</v>
      </c>
      <c r="D135" s="6">
        <v>1554</v>
      </c>
      <c r="E135" s="6">
        <v>1736</v>
      </c>
      <c r="F135" s="6">
        <v>1909</v>
      </c>
      <c r="G135" s="6">
        <v>2076</v>
      </c>
    </row>
    <row r="136" spans="1:7" x14ac:dyDescent="0.25">
      <c r="A136" s="6">
        <v>7000</v>
      </c>
      <c r="B136" s="6">
        <v>885</v>
      </c>
      <c r="C136" s="6">
        <v>1321</v>
      </c>
      <c r="D136" s="6">
        <v>1561</v>
      </c>
      <c r="E136" s="6">
        <v>1744</v>
      </c>
      <c r="F136" s="6">
        <v>1919</v>
      </c>
      <c r="G136" s="6">
        <v>2085</v>
      </c>
    </row>
    <row r="137" spans="1:7" x14ac:dyDescent="0.25">
      <c r="A137" s="6">
        <v>7050</v>
      </c>
      <c r="B137" s="6">
        <v>889</v>
      </c>
      <c r="C137" s="6">
        <v>1328</v>
      </c>
      <c r="D137" s="6">
        <v>1569</v>
      </c>
      <c r="E137" s="6">
        <v>1752</v>
      </c>
      <c r="F137" s="6">
        <v>1928</v>
      </c>
      <c r="G137" s="6">
        <v>2095</v>
      </c>
    </row>
    <row r="138" spans="1:7" x14ac:dyDescent="0.25">
      <c r="A138" s="6">
        <v>7100</v>
      </c>
      <c r="B138" s="6">
        <v>893</v>
      </c>
      <c r="C138" s="6">
        <v>1334</v>
      </c>
      <c r="D138" s="6">
        <v>1576</v>
      </c>
      <c r="E138" s="6">
        <v>1761</v>
      </c>
      <c r="F138" s="6">
        <v>1937</v>
      </c>
      <c r="G138" s="6">
        <v>2105</v>
      </c>
    </row>
    <row r="139" spans="1:7" x14ac:dyDescent="0.25">
      <c r="A139" s="6">
        <v>7150</v>
      </c>
      <c r="B139" s="6">
        <v>897</v>
      </c>
      <c r="C139" s="6">
        <v>1340</v>
      </c>
      <c r="D139" s="6">
        <v>1584</v>
      </c>
      <c r="E139" s="6">
        <v>1769</v>
      </c>
      <c r="F139" s="6">
        <v>1946</v>
      </c>
      <c r="G139" s="6">
        <v>2115</v>
      </c>
    </row>
    <row r="140" spans="1:7" x14ac:dyDescent="0.25">
      <c r="A140" s="6">
        <v>7200</v>
      </c>
      <c r="B140" s="6">
        <v>901</v>
      </c>
      <c r="C140" s="6">
        <v>1346</v>
      </c>
      <c r="D140" s="6">
        <v>1591</v>
      </c>
      <c r="E140" s="6">
        <v>1777</v>
      </c>
      <c r="F140" s="6">
        <v>1955</v>
      </c>
      <c r="G140" s="6">
        <v>2125</v>
      </c>
    </row>
    <row r="141" spans="1:7" x14ac:dyDescent="0.25">
      <c r="A141" s="6">
        <v>7250</v>
      </c>
      <c r="B141" s="6">
        <v>905</v>
      </c>
      <c r="C141" s="6">
        <v>1352</v>
      </c>
      <c r="D141" s="6">
        <v>1599</v>
      </c>
      <c r="E141" s="6">
        <v>1786</v>
      </c>
      <c r="F141" s="6">
        <v>1964</v>
      </c>
      <c r="G141" s="6">
        <v>2135</v>
      </c>
    </row>
    <row r="142" spans="1:7" x14ac:dyDescent="0.25">
      <c r="A142" s="6">
        <v>7300</v>
      </c>
      <c r="B142" s="6">
        <v>909</v>
      </c>
      <c r="C142" s="6">
        <v>1358</v>
      </c>
      <c r="D142" s="6">
        <v>1606</v>
      </c>
      <c r="E142" s="6">
        <v>1794</v>
      </c>
      <c r="F142" s="6">
        <v>1973</v>
      </c>
      <c r="G142" s="6">
        <v>2145</v>
      </c>
    </row>
    <row r="143" spans="1:7" x14ac:dyDescent="0.25">
      <c r="A143" s="6">
        <v>7350</v>
      </c>
      <c r="B143" s="6">
        <v>913</v>
      </c>
      <c r="C143" s="6">
        <v>1364</v>
      </c>
      <c r="D143" s="6">
        <v>1613</v>
      </c>
      <c r="E143" s="6">
        <v>1802</v>
      </c>
      <c r="F143" s="6">
        <v>1982</v>
      </c>
      <c r="G143" s="6">
        <v>2155</v>
      </c>
    </row>
    <row r="144" spans="1:7" x14ac:dyDescent="0.25">
      <c r="A144" s="6">
        <v>7400</v>
      </c>
      <c r="B144" s="6">
        <v>917</v>
      </c>
      <c r="C144" s="6">
        <v>1370</v>
      </c>
      <c r="D144" s="6">
        <v>1621</v>
      </c>
      <c r="E144" s="6">
        <v>1810</v>
      </c>
      <c r="F144" s="6">
        <v>1991</v>
      </c>
      <c r="G144" s="6">
        <v>2165</v>
      </c>
    </row>
    <row r="145" spans="1:7" x14ac:dyDescent="0.25">
      <c r="A145" s="6">
        <v>7450</v>
      </c>
      <c r="B145" s="6">
        <v>921</v>
      </c>
      <c r="C145" s="6">
        <v>1376</v>
      </c>
      <c r="D145" s="6">
        <v>1628</v>
      </c>
      <c r="E145" s="6">
        <v>1819</v>
      </c>
      <c r="F145" s="6">
        <v>2001</v>
      </c>
      <c r="G145" s="6">
        <v>2175</v>
      </c>
    </row>
    <row r="146" spans="1:7" x14ac:dyDescent="0.25">
      <c r="A146" s="6">
        <v>7500</v>
      </c>
      <c r="B146" s="6">
        <v>925</v>
      </c>
      <c r="C146" s="6">
        <v>1382</v>
      </c>
      <c r="D146" s="6">
        <v>1636</v>
      </c>
      <c r="E146" s="6">
        <v>1827</v>
      </c>
      <c r="F146" s="6">
        <v>2010</v>
      </c>
      <c r="G146" s="6">
        <v>2185</v>
      </c>
    </row>
    <row r="147" spans="1:7" x14ac:dyDescent="0.25">
      <c r="A147" s="6">
        <v>7550</v>
      </c>
      <c r="B147" s="6">
        <v>929</v>
      </c>
      <c r="C147" s="6">
        <v>1389</v>
      </c>
      <c r="D147" s="6">
        <v>1643</v>
      </c>
      <c r="E147" s="6">
        <v>1835</v>
      </c>
      <c r="F147" s="6">
        <v>2019</v>
      </c>
      <c r="G147" s="6">
        <v>2194</v>
      </c>
    </row>
    <row r="148" spans="1:7" x14ac:dyDescent="0.25">
      <c r="A148" s="6">
        <v>7600</v>
      </c>
      <c r="B148" s="6">
        <v>933</v>
      </c>
      <c r="C148" s="6">
        <v>1395</v>
      </c>
      <c r="D148" s="6">
        <v>1650</v>
      </c>
      <c r="E148" s="6">
        <v>1844</v>
      </c>
      <c r="F148" s="6">
        <v>2028</v>
      </c>
      <c r="G148" s="6">
        <v>2204</v>
      </c>
    </row>
    <row r="149" spans="1:7" x14ac:dyDescent="0.25">
      <c r="A149" s="6">
        <v>7650</v>
      </c>
      <c r="B149" s="6">
        <v>937</v>
      </c>
      <c r="C149" s="6">
        <v>1401</v>
      </c>
      <c r="D149" s="6">
        <v>1658</v>
      </c>
      <c r="E149" s="6">
        <v>1852</v>
      </c>
      <c r="F149" s="6">
        <v>2037</v>
      </c>
      <c r="G149" s="6">
        <v>2214</v>
      </c>
    </row>
    <row r="150" spans="1:7" x14ac:dyDescent="0.25">
      <c r="A150" s="6">
        <v>7700</v>
      </c>
      <c r="B150" s="6">
        <v>941</v>
      </c>
      <c r="C150" s="6">
        <v>1407</v>
      </c>
      <c r="D150" s="6">
        <v>1665</v>
      </c>
      <c r="E150" s="6">
        <v>1860</v>
      </c>
      <c r="F150" s="6">
        <v>2046</v>
      </c>
      <c r="G150" s="6">
        <v>2224</v>
      </c>
    </row>
    <row r="151" spans="1:7" x14ac:dyDescent="0.25">
      <c r="A151" s="6">
        <v>7750</v>
      </c>
      <c r="B151" s="6">
        <v>944</v>
      </c>
      <c r="C151" s="6">
        <v>1411</v>
      </c>
      <c r="D151" s="6">
        <v>1670</v>
      </c>
      <c r="E151" s="6">
        <v>1865</v>
      </c>
      <c r="F151" s="6">
        <v>2051</v>
      </c>
      <c r="G151" s="6">
        <v>2230</v>
      </c>
    </row>
    <row r="152" spans="1:7" x14ac:dyDescent="0.25">
      <c r="A152" s="6">
        <v>7800</v>
      </c>
      <c r="B152" s="6">
        <v>946</v>
      </c>
      <c r="C152" s="6">
        <v>1413</v>
      </c>
      <c r="D152" s="6">
        <v>1672</v>
      </c>
      <c r="E152" s="6">
        <v>1867</v>
      </c>
      <c r="F152" s="6">
        <v>2054</v>
      </c>
      <c r="G152" s="6">
        <v>2233</v>
      </c>
    </row>
    <row r="153" spans="1:7" x14ac:dyDescent="0.25">
      <c r="A153" s="6">
        <v>7850</v>
      </c>
      <c r="B153" s="6">
        <v>948</v>
      </c>
      <c r="C153" s="6">
        <v>1416</v>
      </c>
      <c r="D153" s="6">
        <v>1674</v>
      </c>
      <c r="E153" s="6">
        <v>1870</v>
      </c>
      <c r="F153" s="6">
        <v>2057</v>
      </c>
      <c r="G153" s="6">
        <v>2236</v>
      </c>
    </row>
    <row r="154" spans="1:7" x14ac:dyDescent="0.25">
      <c r="A154" s="6">
        <v>7900</v>
      </c>
      <c r="B154" s="6">
        <v>950</v>
      </c>
      <c r="C154" s="6">
        <v>1419</v>
      </c>
      <c r="D154" s="6">
        <v>1676</v>
      </c>
      <c r="E154" s="6">
        <v>1873</v>
      </c>
      <c r="F154" s="6">
        <v>2060</v>
      </c>
      <c r="G154" s="6">
        <v>2239</v>
      </c>
    </row>
    <row r="155" spans="1:7" x14ac:dyDescent="0.25">
      <c r="A155" s="6">
        <v>7950</v>
      </c>
      <c r="B155" s="6">
        <v>953</v>
      </c>
      <c r="C155" s="6">
        <v>1421</v>
      </c>
      <c r="D155" s="6">
        <v>1679</v>
      </c>
      <c r="E155" s="6">
        <v>1875</v>
      </c>
      <c r="F155" s="6">
        <v>2063</v>
      </c>
      <c r="G155" s="6">
        <v>2242</v>
      </c>
    </row>
    <row r="156" spans="1:7" x14ac:dyDescent="0.25">
      <c r="A156" s="6">
        <v>8000</v>
      </c>
      <c r="B156" s="6">
        <v>955</v>
      </c>
      <c r="C156" s="6">
        <v>1424</v>
      </c>
      <c r="D156" s="6">
        <v>1681</v>
      </c>
      <c r="E156" s="6">
        <v>1878</v>
      </c>
      <c r="F156" s="6">
        <v>2065</v>
      </c>
      <c r="G156" s="6">
        <v>2245</v>
      </c>
    </row>
    <row r="157" spans="1:7" x14ac:dyDescent="0.25">
      <c r="A157" s="6">
        <v>8050</v>
      </c>
      <c r="B157" s="6">
        <v>957</v>
      </c>
      <c r="C157" s="6">
        <v>1426</v>
      </c>
      <c r="D157" s="6">
        <v>1683</v>
      </c>
      <c r="E157" s="6">
        <v>1880</v>
      </c>
      <c r="F157" s="6">
        <v>2068</v>
      </c>
      <c r="G157" s="6">
        <v>2248</v>
      </c>
    </row>
    <row r="158" spans="1:7" x14ac:dyDescent="0.25">
      <c r="A158" s="6">
        <v>8100</v>
      </c>
      <c r="B158" s="6">
        <v>959</v>
      </c>
      <c r="C158" s="6">
        <v>1429</v>
      </c>
      <c r="D158" s="6">
        <v>1685</v>
      </c>
      <c r="E158" s="6">
        <v>1883</v>
      </c>
      <c r="F158" s="6">
        <v>2071</v>
      </c>
      <c r="G158" s="6">
        <v>2251</v>
      </c>
    </row>
    <row r="159" spans="1:7" x14ac:dyDescent="0.25">
      <c r="A159" s="6">
        <v>8150</v>
      </c>
      <c r="B159" s="6">
        <v>961</v>
      </c>
      <c r="C159" s="6">
        <v>1432</v>
      </c>
      <c r="D159" s="6">
        <v>1688</v>
      </c>
      <c r="E159" s="6">
        <v>1885</v>
      </c>
      <c r="F159" s="6">
        <v>2074</v>
      </c>
      <c r="G159" s="6">
        <v>2254</v>
      </c>
    </row>
    <row r="160" spans="1:7" x14ac:dyDescent="0.25">
      <c r="A160" s="6">
        <v>8200</v>
      </c>
      <c r="B160" s="6">
        <v>963</v>
      </c>
      <c r="C160" s="6">
        <v>1434</v>
      </c>
      <c r="D160" s="6">
        <v>1690</v>
      </c>
      <c r="E160" s="6">
        <v>1888</v>
      </c>
      <c r="F160" s="6">
        <v>2076</v>
      </c>
      <c r="G160" s="6">
        <v>2257</v>
      </c>
    </row>
    <row r="161" spans="1:7" x14ac:dyDescent="0.25">
      <c r="A161" s="6">
        <v>8250</v>
      </c>
      <c r="B161" s="6">
        <v>965</v>
      </c>
      <c r="C161" s="6">
        <v>1436</v>
      </c>
      <c r="D161" s="6">
        <v>1692</v>
      </c>
      <c r="E161" s="6">
        <v>1890</v>
      </c>
      <c r="F161" s="6">
        <v>2079</v>
      </c>
      <c r="G161" s="6">
        <v>2260</v>
      </c>
    </row>
    <row r="162" spans="1:7" x14ac:dyDescent="0.25">
      <c r="A162" s="6">
        <v>8300</v>
      </c>
      <c r="B162" s="6">
        <v>967</v>
      </c>
      <c r="C162" s="6">
        <v>1439</v>
      </c>
      <c r="D162" s="6">
        <v>1694</v>
      </c>
      <c r="E162" s="6">
        <v>1892</v>
      </c>
      <c r="F162" s="6">
        <v>2082</v>
      </c>
      <c r="G162" s="6">
        <v>2263</v>
      </c>
    </row>
    <row r="163" spans="1:7" x14ac:dyDescent="0.25">
      <c r="A163" s="6">
        <v>8350</v>
      </c>
      <c r="B163" s="6">
        <v>969</v>
      </c>
      <c r="C163" s="6">
        <v>1441</v>
      </c>
      <c r="D163" s="6">
        <v>1696</v>
      </c>
      <c r="E163" s="6">
        <v>1895</v>
      </c>
      <c r="F163" s="6">
        <v>2084</v>
      </c>
      <c r="G163" s="6">
        <v>2266</v>
      </c>
    </row>
    <row r="164" spans="1:7" x14ac:dyDescent="0.25">
      <c r="A164" s="6">
        <v>8400</v>
      </c>
      <c r="B164" s="6">
        <v>971</v>
      </c>
      <c r="C164" s="6">
        <v>1444</v>
      </c>
      <c r="D164" s="6">
        <v>1699</v>
      </c>
      <c r="E164" s="6">
        <v>1897</v>
      </c>
      <c r="F164" s="6">
        <v>2087</v>
      </c>
      <c r="G164" s="6">
        <v>2269</v>
      </c>
    </row>
    <row r="165" spans="1:7" x14ac:dyDescent="0.25">
      <c r="A165" s="6">
        <v>8450</v>
      </c>
      <c r="B165" s="6">
        <v>973</v>
      </c>
      <c r="C165" s="6">
        <v>1446</v>
      </c>
      <c r="D165" s="6">
        <v>1701</v>
      </c>
      <c r="E165" s="6">
        <v>1899</v>
      </c>
      <c r="F165" s="6">
        <v>2089</v>
      </c>
      <c r="G165" s="6">
        <v>2271</v>
      </c>
    </row>
    <row r="166" spans="1:7" x14ac:dyDescent="0.25">
      <c r="A166" s="6">
        <v>8500</v>
      </c>
      <c r="B166" s="6">
        <v>974</v>
      </c>
      <c r="C166" s="6">
        <v>1447</v>
      </c>
      <c r="D166" s="6">
        <v>1702</v>
      </c>
      <c r="E166" s="6">
        <v>1901</v>
      </c>
      <c r="F166" s="6">
        <v>2091</v>
      </c>
      <c r="G166" s="6">
        <v>2273</v>
      </c>
    </row>
    <row r="167" spans="1:7" x14ac:dyDescent="0.25">
      <c r="A167" s="6">
        <v>8550</v>
      </c>
      <c r="B167" s="6">
        <v>975</v>
      </c>
      <c r="C167" s="6">
        <v>1449</v>
      </c>
      <c r="D167" s="6">
        <v>1704</v>
      </c>
      <c r="E167" s="6">
        <v>1903</v>
      </c>
      <c r="F167" s="6">
        <v>2093</v>
      </c>
      <c r="G167" s="6">
        <v>2276</v>
      </c>
    </row>
    <row r="168" spans="1:7" x14ac:dyDescent="0.25">
      <c r="A168" s="6">
        <v>8600</v>
      </c>
      <c r="B168" s="6">
        <v>976</v>
      </c>
      <c r="C168" s="6">
        <v>1450</v>
      </c>
      <c r="D168" s="6">
        <v>1705</v>
      </c>
      <c r="E168" s="6">
        <v>1905</v>
      </c>
      <c r="F168" s="6">
        <v>2096</v>
      </c>
      <c r="G168" s="6">
        <v>2278</v>
      </c>
    </row>
    <row r="169" spans="1:7" x14ac:dyDescent="0.25">
      <c r="A169" s="6">
        <v>8650</v>
      </c>
      <c r="B169" s="6">
        <v>977</v>
      </c>
      <c r="C169" s="6">
        <v>1452</v>
      </c>
      <c r="D169" s="6">
        <v>1707</v>
      </c>
      <c r="E169" s="6">
        <v>1907</v>
      </c>
      <c r="F169" s="6">
        <v>2098</v>
      </c>
      <c r="G169" s="6">
        <v>2280</v>
      </c>
    </row>
    <row r="170" spans="1:7" x14ac:dyDescent="0.25">
      <c r="A170" s="6">
        <v>8700</v>
      </c>
      <c r="B170" s="6">
        <v>978</v>
      </c>
      <c r="C170" s="6">
        <v>1453</v>
      </c>
      <c r="D170" s="6">
        <v>1709</v>
      </c>
      <c r="E170" s="6">
        <v>1909</v>
      </c>
      <c r="F170" s="6">
        <v>2100</v>
      </c>
      <c r="G170" s="6">
        <v>2282</v>
      </c>
    </row>
    <row r="171" spans="1:7" x14ac:dyDescent="0.25">
      <c r="A171" s="6">
        <v>8750</v>
      </c>
      <c r="B171" s="6">
        <v>979</v>
      </c>
      <c r="C171" s="6">
        <v>1455</v>
      </c>
      <c r="D171" s="6">
        <v>1710</v>
      </c>
      <c r="E171" s="6">
        <v>1911</v>
      </c>
      <c r="F171" s="6">
        <v>2102</v>
      </c>
      <c r="G171" s="6">
        <v>2284</v>
      </c>
    </row>
    <row r="172" spans="1:7" x14ac:dyDescent="0.25">
      <c r="A172" s="6">
        <v>8800</v>
      </c>
      <c r="B172" s="6">
        <v>980</v>
      </c>
      <c r="C172" s="6">
        <v>1456</v>
      </c>
      <c r="D172" s="6">
        <v>1712</v>
      </c>
      <c r="E172" s="6">
        <v>1912</v>
      </c>
      <c r="F172" s="6">
        <v>2104</v>
      </c>
      <c r="G172" s="6">
        <v>2287</v>
      </c>
    </row>
    <row r="173" spans="1:7" x14ac:dyDescent="0.25">
      <c r="A173" s="6">
        <v>8850</v>
      </c>
      <c r="B173" s="6">
        <v>981</v>
      </c>
      <c r="C173" s="6">
        <v>1457</v>
      </c>
      <c r="D173" s="6">
        <v>1714</v>
      </c>
      <c r="E173" s="6">
        <v>1914</v>
      </c>
      <c r="F173" s="6">
        <v>2106</v>
      </c>
      <c r="G173" s="6">
        <v>2289</v>
      </c>
    </row>
    <row r="174" spans="1:7" x14ac:dyDescent="0.25">
      <c r="A174" s="6">
        <v>8900</v>
      </c>
      <c r="B174" s="6">
        <v>982</v>
      </c>
      <c r="C174" s="6">
        <v>1459</v>
      </c>
      <c r="D174" s="6">
        <v>1715</v>
      </c>
      <c r="E174" s="6">
        <v>1916</v>
      </c>
      <c r="F174" s="6">
        <v>2108</v>
      </c>
      <c r="G174" s="6">
        <v>2291</v>
      </c>
    </row>
    <row r="175" spans="1:7" x14ac:dyDescent="0.25">
      <c r="A175" s="6">
        <v>8950</v>
      </c>
      <c r="B175" s="6">
        <v>983</v>
      </c>
      <c r="C175" s="6">
        <v>1460</v>
      </c>
      <c r="D175" s="6">
        <v>1717</v>
      </c>
      <c r="E175" s="6">
        <v>1918</v>
      </c>
      <c r="F175" s="6">
        <v>2110</v>
      </c>
      <c r="G175" s="6">
        <v>2293</v>
      </c>
    </row>
    <row r="176" spans="1:7" x14ac:dyDescent="0.25">
      <c r="A176" s="6">
        <v>9000</v>
      </c>
      <c r="B176" s="6">
        <v>984</v>
      </c>
      <c r="C176" s="6">
        <v>1462</v>
      </c>
      <c r="D176" s="6">
        <v>1719</v>
      </c>
      <c r="E176" s="6">
        <v>1920</v>
      </c>
      <c r="F176" s="6">
        <v>2112</v>
      </c>
      <c r="G176" s="6">
        <v>2295</v>
      </c>
    </row>
    <row r="177" spans="1:7" x14ac:dyDescent="0.25">
      <c r="A177" s="6">
        <v>9050</v>
      </c>
      <c r="B177" s="6">
        <v>985</v>
      </c>
      <c r="C177" s="6">
        <v>1463</v>
      </c>
      <c r="D177" s="6">
        <v>1720</v>
      </c>
      <c r="E177" s="6">
        <v>1922</v>
      </c>
      <c r="F177" s="6">
        <v>2114</v>
      </c>
      <c r="G177" s="6">
        <v>2298</v>
      </c>
    </row>
    <row r="178" spans="1:7" x14ac:dyDescent="0.25">
      <c r="A178" s="6">
        <v>9100</v>
      </c>
      <c r="B178" s="6">
        <v>986</v>
      </c>
      <c r="C178" s="6">
        <v>1465</v>
      </c>
      <c r="D178" s="6">
        <v>1722</v>
      </c>
      <c r="E178" s="6">
        <v>1923</v>
      </c>
      <c r="F178" s="6">
        <v>2116</v>
      </c>
      <c r="G178" s="6">
        <v>2300</v>
      </c>
    </row>
    <row r="179" spans="1:7" x14ac:dyDescent="0.25">
      <c r="A179" s="6">
        <v>9150</v>
      </c>
      <c r="B179" s="6">
        <v>987</v>
      </c>
      <c r="C179" s="6">
        <v>1466</v>
      </c>
      <c r="D179" s="6">
        <v>1724</v>
      </c>
      <c r="E179" s="6">
        <v>1925</v>
      </c>
      <c r="F179" s="6">
        <v>2118</v>
      </c>
      <c r="G179" s="6">
        <v>2302</v>
      </c>
    </row>
    <row r="180" spans="1:7" x14ac:dyDescent="0.25">
      <c r="A180" s="6">
        <v>9200</v>
      </c>
      <c r="B180" s="6">
        <v>991</v>
      </c>
      <c r="C180" s="6">
        <v>1471</v>
      </c>
      <c r="D180" s="6">
        <v>1730</v>
      </c>
      <c r="E180" s="6">
        <v>1932</v>
      </c>
      <c r="F180" s="6">
        <v>2125</v>
      </c>
      <c r="G180" s="6">
        <v>2310</v>
      </c>
    </row>
    <row r="181" spans="1:7" x14ac:dyDescent="0.25">
      <c r="A181" s="6">
        <v>9250</v>
      </c>
      <c r="B181" s="6">
        <v>994</v>
      </c>
      <c r="C181" s="6">
        <v>1477</v>
      </c>
      <c r="D181" s="6">
        <v>1737</v>
      </c>
      <c r="E181" s="6">
        <v>1940</v>
      </c>
      <c r="F181" s="6">
        <v>2134</v>
      </c>
      <c r="G181" s="6">
        <v>2319</v>
      </c>
    </row>
    <row r="182" spans="1:7" x14ac:dyDescent="0.25">
      <c r="A182" s="6">
        <v>9300</v>
      </c>
      <c r="B182" s="6">
        <v>998</v>
      </c>
      <c r="C182" s="6">
        <v>1483</v>
      </c>
      <c r="D182" s="6">
        <v>1743</v>
      </c>
      <c r="E182" s="6">
        <v>1947</v>
      </c>
      <c r="F182" s="6">
        <v>2142</v>
      </c>
      <c r="G182" s="6">
        <v>2328</v>
      </c>
    </row>
    <row r="183" spans="1:7" x14ac:dyDescent="0.25">
      <c r="A183" s="6">
        <v>9350</v>
      </c>
      <c r="B183" s="6">
        <v>1002</v>
      </c>
      <c r="C183" s="6">
        <v>1488</v>
      </c>
      <c r="D183" s="6">
        <v>1750</v>
      </c>
      <c r="E183" s="6">
        <v>1955</v>
      </c>
      <c r="F183" s="6">
        <v>2150</v>
      </c>
      <c r="G183" s="6">
        <v>2337</v>
      </c>
    </row>
    <row r="184" spans="1:7" x14ac:dyDescent="0.25">
      <c r="A184" s="6">
        <v>9400</v>
      </c>
      <c r="B184" s="6">
        <v>1005</v>
      </c>
      <c r="C184" s="6">
        <v>1494</v>
      </c>
      <c r="D184" s="6">
        <v>1757</v>
      </c>
      <c r="E184" s="6">
        <v>1962</v>
      </c>
      <c r="F184" s="6">
        <v>2159</v>
      </c>
      <c r="G184" s="6">
        <v>2346</v>
      </c>
    </row>
    <row r="185" spans="1:7" x14ac:dyDescent="0.25">
      <c r="A185" s="6">
        <v>9450</v>
      </c>
      <c r="B185" s="6">
        <v>1009</v>
      </c>
      <c r="C185" s="6">
        <v>1499</v>
      </c>
      <c r="D185" s="6">
        <v>1764</v>
      </c>
      <c r="E185" s="6">
        <v>1970</v>
      </c>
      <c r="F185" s="6">
        <v>2167</v>
      </c>
      <c r="G185" s="6">
        <v>2355</v>
      </c>
    </row>
    <row r="186" spans="1:7" x14ac:dyDescent="0.25">
      <c r="A186" s="6">
        <v>9500</v>
      </c>
      <c r="B186" s="6">
        <v>1013</v>
      </c>
      <c r="C186" s="6">
        <v>1505</v>
      </c>
      <c r="D186" s="6">
        <v>1771</v>
      </c>
      <c r="E186" s="6">
        <v>1978</v>
      </c>
      <c r="F186" s="6">
        <v>2176</v>
      </c>
      <c r="G186" s="6">
        <v>2365</v>
      </c>
    </row>
    <row r="187" spans="1:7" x14ac:dyDescent="0.25">
      <c r="A187" s="6">
        <v>9550</v>
      </c>
      <c r="B187" s="6">
        <v>1017</v>
      </c>
      <c r="C187" s="6">
        <v>1511</v>
      </c>
      <c r="D187" s="6">
        <v>1778</v>
      </c>
      <c r="E187" s="6">
        <v>1986</v>
      </c>
      <c r="F187" s="6">
        <v>2185</v>
      </c>
      <c r="G187" s="6">
        <v>2375</v>
      </c>
    </row>
    <row r="188" spans="1:7" x14ac:dyDescent="0.25">
      <c r="A188" s="6">
        <v>9600</v>
      </c>
      <c r="B188" s="6">
        <v>1021</v>
      </c>
      <c r="C188" s="6">
        <v>1518</v>
      </c>
      <c r="D188" s="6">
        <v>1786</v>
      </c>
      <c r="E188" s="6">
        <v>1995</v>
      </c>
      <c r="F188" s="6">
        <v>2194</v>
      </c>
      <c r="G188" s="6">
        <v>2385</v>
      </c>
    </row>
    <row r="189" spans="1:7" x14ac:dyDescent="0.25">
      <c r="A189" s="6">
        <v>9650</v>
      </c>
      <c r="B189" s="6">
        <v>1025</v>
      </c>
      <c r="C189" s="6">
        <v>1524</v>
      </c>
      <c r="D189" s="6">
        <v>1793</v>
      </c>
      <c r="E189" s="6">
        <v>2003</v>
      </c>
      <c r="F189" s="6">
        <v>2203</v>
      </c>
      <c r="G189" s="6">
        <v>2395</v>
      </c>
    </row>
    <row r="190" spans="1:7" x14ac:dyDescent="0.25">
      <c r="A190" s="6">
        <v>9700</v>
      </c>
      <c r="B190" s="6">
        <v>1029</v>
      </c>
      <c r="C190" s="6">
        <v>1530</v>
      </c>
      <c r="D190" s="6">
        <v>1801</v>
      </c>
      <c r="E190" s="6">
        <v>2011</v>
      </c>
      <c r="F190" s="6">
        <v>2212</v>
      </c>
      <c r="G190" s="6">
        <v>2405</v>
      </c>
    </row>
    <row r="191" spans="1:7" x14ac:dyDescent="0.25">
      <c r="A191" s="6">
        <v>9750</v>
      </c>
      <c r="B191" s="6">
        <v>1033</v>
      </c>
      <c r="C191" s="6">
        <v>1536</v>
      </c>
      <c r="D191" s="6">
        <v>1808</v>
      </c>
      <c r="E191" s="6">
        <v>2020</v>
      </c>
      <c r="F191" s="6">
        <v>2222</v>
      </c>
      <c r="G191" s="6">
        <v>2415</v>
      </c>
    </row>
    <row r="192" spans="1:7" x14ac:dyDescent="0.25">
      <c r="A192" s="6">
        <v>9800</v>
      </c>
      <c r="B192" s="6">
        <v>1037</v>
      </c>
      <c r="C192" s="6">
        <v>1543</v>
      </c>
      <c r="D192" s="6">
        <v>1816</v>
      </c>
      <c r="E192" s="6">
        <v>2028</v>
      </c>
      <c r="F192" s="6">
        <v>2231</v>
      </c>
      <c r="G192" s="6">
        <v>2425</v>
      </c>
    </row>
    <row r="193" spans="1:7" x14ac:dyDescent="0.25">
      <c r="A193" s="6">
        <v>9850</v>
      </c>
      <c r="B193" s="6">
        <v>1041</v>
      </c>
      <c r="C193" s="6">
        <v>1549</v>
      </c>
      <c r="D193" s="6">
        <v>1823</v>
      </c>
      <c r="E193" s="6">
        <v>2036</v>
      </c>
      <c r="F193" s="6">
        <v>2240</v>
      </c>
      <c r="G193" s="6">
        <v>2435</v>
      </c>
    </row>
    <row r="194" spans="1:7" x14ac:dyDescent="0.25">
      <c r="A194" s="6">
        <v>9900</v>
      </c>
      <c r="B194" s="6">
        <v>1046</v>
      </c>
      <c r="C194" s="6">
        <v>1555</v>
      </c>
      <c r="D194" s="6">
        <v>1831</v>
      </c>
      <c r="E194" s="6">
        <v>2045</v>
      </c>
      <c r="F194" s="6">
        <v>2249</v>
      </c>
      <c r="G194" s="6">
        <v>2445</v>
      </c>
    </row>
    <row r="195" spans="1:7" x14ac:dyDescent="0.25">
      <c r="A195" s="6">
        <v>9950</v>
      </c>
      <c r="B195" s="6">
        <v>1050</v>
      </c>
      <c r="C195" s="6">
        <v>1561</v>
      </c>
      <c r="D195" s="6">
        <v>1838</v>
      </c>
      <c r="E195" s="6">
        <v>2053</v>
      </c>
      <c r="F195" s="6">
        <v>2258</v>
      </c>
      <c r="G195" s="6">
        <v>2455</v>
      </c>
    </row>
    <row r="196" spans="1:7" x14ac:dyDescent="0.25">
      <c r="A196" s="6">
        <v>10000</v>
      </c>
      <c r="B196" s="6">
        <v>1054</v>
      </c>
      <c r="C196" s="6">
        <v>1567</v>
      </c>
      <c r="D196" s="6">
        <v>1845</v>
      </c>
      <c r="E196" s="6">
        <v>2061</v>
      </c>
      <c r="F196" s="6">
        <v>2268</v>
      </c>
      <c r="G196" s="6">
        <v>2465</v>
      </c>
    </row>
    <row r="197" spans="1:7" x14ac:dyDescent="0.25">
      <c r="A197" s="6">
        <v>10050</v>
      </c>
      <c r="B197" s="6">
        <v>1058</v>
      </c>
      <c r="C197" s="6">
        <v>1574</v>
      </c>
      <c r="D197" s="6">
        <v>1853</v>
      </c>
      <c r="E197" s="6">
        <v>2070</v>
      </c>
      <c r="F197" s="6">
        <v>2277</v>
      </c>
      <c r="G197" s="6">
        <v>2475</v>
      </c>
    </row>
    <row r="198" spans="1:7" x14ac:dyDescent="0.25">
      <c r="A198" s="6">
        <v>10100</v>
      </c>
      <c r="B198" s="6">
        <v>1062</v>
      </c>
      <c r="C198" s="6">
        <v>1580</v>
      </c>
      <c r="D198" s="6">
        <v>1860</v>
      </c>
      <c r="E198" s="6">
        <v>2078</v>
      </c>
      <c r="F198" s="6">
        <v>2286</v>
      </c>
      <c r="G198" s="6">
        <v>2485</v>
      </c>
    </row>
    <row r="199" spans="1:7" x14ac:dyDescent="0.25">
      <c r="A199" s="6">
        <v>10150</v>
      </c>
      <c r="B199" s="6">
        <v>1066</v>
      </c>
      <c r="C199" s="6">
        <v>1586</v>
      </c>
      <c r="D199" s="6">
        <v>1868</v>
      </c>
      <c r="E199" s="6">
        <v>2086</v>
      </c>
      <c r="F199" s="6">
        <v>2295</v>
      </c>
      <c r="G199" s="6">
        <v>2495</v>
      </c>
    </row>
    <row r="200" spans="1:7" x14ac:dyDescent="0.25">
      <c r="A200" s="6">
        <v>10200</v>
      </c>
      <c r="B200" s="6">
        <v>1070</v>
      </c>
      <c r="C200" s="6">
        <v>1592</v>
      </c>
      <c r="D200" s="6">
        <v>1875</v>
      </c>
      <c r="E200" s="6">
        <v>2095</v>
      </c>
      <c r="F200" s="6">
        <v>2304</v>
      </c>
      <c r="G200" s="6">
        <v>2505</v>
      </c>
    </row>
    <row r="201" spans="1:7" x14ac:dyDescent="0.25">
      <c r="A201" s="6">
        <v>10250</v>
      </c>
      <c r="B201" s="6">
        <v>1074</v>
      </c>
      <c r="C201" s="6">
        <v>1599</v>
      </c>
      <c r="D201" s="6">
        <v>1883</v>
      </c>
      <c r="E201" s="6">
        <v>2103</v>
      </c>
      <c r="F201" s="6">
        <v>2314</v>
      </c>
      <c r="G201" s="6">
        <v>2515</v>
      </c>
    </row>
    <row r="202" spans="1:7" x14ac:dyDescent="0.25">
      <c r="A202" s="6">
        <v>10300</v>
      </c>
      <c r="B202" s="6">
        <v>1079</v>
      </c>
      <c r="C202" s="6">
        <v>1605</v>
      </c>
      <c r="D202" s="6">
        <v>1891</v>
      </c>
      <c r="E202" s="6">
        <v>2112</v>
      </c>
      <c r="F202" s="6">
        <v>2323</v>
      </c>
      <c r="G202" s="6">
        <v>2525</v>
      </c>
    </row>
    <row r="203" spans="1:7" x14ac:dyDescent="0.25">
      <c r="A203" s="6">
        <v>10350</v>
      </c>
      <c r="B203" s="6">
        <v>1083</v>
      </c>
      <c r="C203" s="6">
        <v>1611</v>
      </c>
      <c r="D203" s="6">
        <v>1898</v>
      </c>
      <c r="E203" s="6">
        <v>2121</v>
      </c>
      <c r="F203" s="6">
        <v>2333</v>
      </c>
      <c r="G203" s="6">
        <v>2536</v>
      </c>
    </row>
    <row r="204" spans="1:7" x14ac:dyDescent="0.25">
      <c r="A204" s="6">
        <v>10400</v>
      </c>
      <c r="B204" s="6">
        <v>1087</v>
      </c>
      <c r="C204" s="6">
        <v>1618</v>
      </c>
      <c r="D204" s="6">
        <v>1906</v>
      </c>
      <c r="E204" s="6">
        <v>2129</v>
      </c>
      <c r="F204" s="6">
        <v>2342</v>
      </c>
      <c r="G204" s="6">
        <v>2546</v>
      </c>
    </row>
    <row r="205" spans="1:7" x14ac:dyDescent="0.25">
      <c r="A205" s="6">
        <v>10450</v>
      </c>
      <c r="B205" s="6">
        <v>1091</v>
      </c>
      <c r="C205" s="6">
        <v>1624</v>
      </c>
      <c r="D205" s="6">
        <v>1914</v>
      </c>
      <c r="E205" s="6">
        <v>2138</v>
      </c>
      <c r="F205" s="6">
        <v>2351</v>
      </c>
      <c r="G205" s="6">
        <v>2556</v>
      </c>
    </row>
    <row r="206" spans="1:7" x14ac:dyDescent="0.25">
      <c r="A206" s="6">
        <v>10500</v>
      </c>
      <c r="B206" s="6">
        <v>1095</v>
      </c>
      <c r="C206" s="6">
        <v>1631</v>
      </c>
      <c r="D206" s="6">
        <v>1921</v>
      </c>
      <c r="E206" s="6">
        <v>2146</v>
      </c>
      <c r="F206" s="6">
        <v>2361</v>
      </c>
      <c r="G206" s="6">
        <v>2566</v>
      </c>
    </row>
    <row r="207" spans="1:7" x14ac:dyDescent="0.25">
      <c r="A207" s="6">
        <v>10550</v>
      </c>
      <c r="B207" s="6">
        <v>1100</v>
      </c>
      <c r="C207" s="6">
        <v>1637</v>
      </c>
      <c r="D207" s="6">
        <v>1929</v>
      </c>
      <c r="E207" s="6">
        <v>2155</v>
      </c>
      <c r="F207" s="6">
        <v>2370</v>
      </c>
      <c r="G207" s="6">
        <v>2576</v>
      </c>
    </row>
    <row r="208" spans="1:7" x14ac:dyDescent="0.25">
      <c r="A208" s="6">
        <v>10600</v>
      </c>
      <c r="B208" s="6">
        <v>1104</v>
      </c>
      <c r="C208" s="6">
        <v>1643</v>
      </c>
      <c r="D208" s="6">
        <v>1937</v>
      </c>
      <c r="E208" s="6">
        <v>2163</v>
      </c>
      <c r="F208" s="6">
        <v>2380</v>
      </c>
      <c r="G208" s="6">
        <v>2587</v>
      </c>
    </row>
    <row r="209" spans="1:7" x14ac:dyDescent="0.25">
      <c r="A209" s="6">
        <v>10650</v>
      </c>
      <c r="B209" s="6">
        <v>1108</v>
      </c>
      <c r="C209" s="6">
        <v>1650</v>
      </c>
      <c r="D209" s="6">
        <v>1944</v>
      </c>
      <c r="E209" s="6">
        <v>2172</v>
      </c>
      <c r="F209" s="6">
        <v>2389</v>
      </c>
      <c r="G209" s="6">
        <v>2597</v>
      </c>
    </row>
    <row r="210" spans="1:7" x14ac:dyDescent="0.25">
      <c r="A210" s="6">
        <v>10700</v>
      </c>
      <c r="B210" s="6">
        <v>1112</v>
      </c>
      <c r="C210" s="6">
        <v>1656</v>
      </c>
      <c r="D210" s="6">
        <v>1952</v>
      </c>
      <c r="E210" s="6">
        <v>2180</v>
      </c>
      <c r="F210" s="6">
        <v>2398</v>
      </c>
      <c r="G210" s="6">
        <v>2607</v>
      </c>
    </row>
    <row r="211" spans="1:7" x14ac:dyDescent="0.25">
      <c r="A211" s="6">
        <v>10750</v>
      </c>
      <c r="B211" s="6">
        <v>1117</v>
      </c>
      <c r="C211" s="6">
        <v>1662</v>
      </c>
      <c r="D211" s="6">
        <v>1960</v>
      </c>
      <c r="E211" s="6">
        <v>2189</v>
      </c>
      <c r="F211" s="6">
        <v>2408</v>
      </c>
      <c r="G211" s="6">
        <v>2617</v>
      </c>
    </row>
    <row r="212" spans="1:7" x14ac:dyDescent="0.25">
      <c r="A212" s="6">
        <v>10800</v>
      </c>
      <c r="B212" s="6">
        <v>1121</v>
      </c>
      <c r="C212" s="6">
        <v>1669</v>
      </c>
      <c r="D212" s="6">
        <v>1967</v>
      </c>
      <c r="E212" s="6">
        <v>2197</v>
      </c>
      <c r="F212" s="6">
        <v>2417</v>
      </c>
      <c r="G212" s="6">
        <v>2627</v>
      </c>
    </row>
    <row r="213" spans="1:7" x14ac:dyDescent="0.25">
      <c r="A213" s="6">
        <v>10850</v>
      </c>
      <c r="B213" s="6">
        <v>1125</v>
      </c>
      <c r="C213" s="6">
        <v>1675</v>
      </c>
      <c r="D213" s="6">
        <v>1975</v>
      </c>
      <c r="E213" s="6">
        <v>2206</v>
      </c>
      <c r="F213" s="6">
        <v>2427</v>
      </c>
      <c r="G213" s="6">
        <v>2638</v>
      </c>
    </row>
    <row r="214" spans="1:7" x14ac:dyDescent="0.25">
      <c r="A214" s="6">
        <v>10900</v>
      </c>
      <c r="B214" s="6">
        <v>1129</v>
      </c>
      <c r="C214" s="6">
        <v>1682</v>
      </c>
      <c r="D214" s="6">
        <v>1983</v>
      </c>
      <c r="E214" s="6">
        <v>2214</v>
      </c>
      <c r="F214" s="6">
        <v>2436</v>
      </c>
      <c r="G214" s="6">
        <v>2648</v>
      </c>
    </row>
    <row r="215" spans="1:7" x14ac:dyDescent="0.25">
      <c r="A215" s="6">
        <v>10950</v>
      </c>
      <c r="B215" s="6">
        <v>1134</v>
      </c>
      <c r="C215" s="6">
        <v>1688</v>
      </c>
      <c r="D215" s="6">
        <v>1990</v>
      </c>
      <c r="E215" s="6">
        <v>2223</v>
      </c>
      <c r="F215" s="6">
        <v>2445</v>
      </c>
      <c r="G215" s="6">
        <v>2658</v>
      </c>
    </row>
    <row r="216" spans="1:7" x14ac:dyDescent="0.25">
      <c r="A216" s="6">
        <v>11000</v>
      </c>
      <c r="B216" s="6">
        <v>1138</v>
      </c>
      <c r="C216" s="6">
        <v>1694</v>
      </c>
      <c r="D216" s="6">
        <v>1998</v>
      </c>
      <c r="E216" s="6">
        <v>2232</v>
      </c>
      <c r="F216" s="6">
        <v>2455</v>
      </c>
      <c r="G216" s="6">
        <v>2668</v>
      </c>
    </row>
    <row r="217" spans="1:7" x14ac:dyDescent="0.25">
      <c r="A217" s="6">
        <v>11050</v>
      </c>
      <c r="B217" s="6">
        <v>1142</v>
      </c>
      <c r="C217" s="6">
        <v>1701</v>
      </c>
      <c r="D217" s="6">
        <v>2005</v>
      </c>
      <c r="E217" s="6">
        <v>2240</v>
      </c>
      <c r="F217" s="6">
        <v>2464</v>
      </c>
      <c r="G217" s="6">
        <v>2678</v>
      </c>
    </row>
    <row r="218" spans="1:7" x14ac:dyDescent="0.25">
      <c r="A218" s="6">
        <v>11100</v>
      </c>
      <c r="B218" s="6">
        <v>1146</v>
      </c>
      <c r="C218" s="6">
        <v>1707</v>
      </c>
      <c r="D218" s="6">
        <v>2013</v>
      </c>
      <c r="E218" s="6">
        <v>2249</v>
      </c>
      <c r="F218" s="6">
        <v>2474</v>
      </c>
      <c r="G218" s="6">
        <v>2689</v>
      </c>
    </row>
    <row r="219" spans="1:7" x14ac:dyDescent="0.25">
      <c r="A219" s="6">
        <v>11150</v>
      </c>
      <c r="B219" s="6">
        <v>1150</v>
      </c>
      <c r="C219" s="6">
        <v>1714</v>
      </c>
      <c r="D219" s="6">
        <v>2021</v>
      </c>
      <c r="E219" s="6">
        <v>2257</v>
      </c>
      <c r="F219" s="6">
        <v>2483</v>
      </c>
      <c r="G219" s="6">
        <v>2699</v>
      </c>
    </row>
    <row r="220" spans="1:7" x14ac:dyDescent="0.25">
      <c r="A220" s="6">
        <v>11200</v>
      </c>
      <c r="B220" s="6">
        <v>1154</v>
      </c>
      <c r="C220" s="6">
        <v>1718</v>
      </c>
      <c r="D220" s="6">
        <v>2026</v>
      </c>
      <c r="E220" s="6">
        <v>2263</v>
      </c>
      <c r="F220" s="6">
        <v>2489</v>
      </c>
      <c r="G220" s="6">
        <v>2706</v>
      </c>
    </row>
    <row r="221" spans="1:7" x14ac:dyDescent="0.25">
      <c r="A221" s="6">
        <v>11250</v>
      </c>
      <c r="B221" s="6">
        <v>1157</v>
      </c>
      <c r="C221" s="6">
        <v>1722</v>
      </c>
      <c r="D221" s="6">
        <v>2030</v>
      </c>
      <c r="E221" s="6">
        <v>2267</v>
      </c>
      <c r="F221" s="6">
        <v>2494</v>
      </c>
      <c r="G221" s="6">
        <v>2711</v>
      </c>
    </row>
    <row r="222" spans="1:7" x14ac:dyDescent="0.25">
      <c r="A222" s="6">
        <v>11300</v>
      </c>
      <c r="B222" s="6">
        <v>1159</v>
      </c>
      <c r="C222" s="6">
        <v>1726</v>
      </c>
      <c r="D222" s="6">
        <v>2034</v>
      </c>
      <c r="E222" s="6">
        <v>2272</v>
      </c>
      <c r="F222" s="6">
        <v>2499</v>
      </c>
      <c r="G222" s="6">
        <v>2717</v>
      </c>
    </row>
    <row r="223" spans="1:7" x14ac:dyDescent="0.25">
      <c r="A223" s="6">
        <v>11350</v>
      </c>
      <c r="B223" s="6">
        <v>1162</v>
      </c>
      <c r="C223" s="6">
        <v>1730</v>
      </c>
      <c r="D223" s="6">
        <v>2038</v>
      </c>
      <c r="E223" s="6">
        <v>2276</v>
      </c>
      <c r="F223" s="6">
        <v>2504</v>
      </c>
      <c r="G223" s="6">
        <v>2722</v>
      </c>
    </row>
    <row r="224" spans="1:7" x14ac:dyDescent="0.25">
      <c r="A224" s="6">
        <v>11400</v>
      </c>
      <c r="B224" s="6">
        <v>1165</v>
      </c>
      <c r="C224" s="6">
        <v>1733</v>
      </c>
      <c r="D224" s="6">
        <v>2042</v>
      </c>
      <c r="E224" s="6">
        <v>2281</v>
      </c>
      <c r="F224" s="6">
        <v>2509</v>
      </c>
      <c r="G224" s="6">
        <v>2727</v>
      </c>
    </row>
    <row r="225" spans="1:7" x14ac:dyDescent="0.25">
      <c r="A225" s="6">
        <v>11450</v>
      </c>
      <c r="B225" s="6">
        <v>1168</v>
      </c>
      <c r="C225" s="6">
        <v>1737</v>
      </c>
      <c r="D225" s="6">
        <v>2046</v>
      </c>
      <c r="E225" s="6">
        <v>2285</v>
      </c>
      <c r="F225" s="6">
        <v>2514</v>
      </c>
      <c r="G225" s="6">
        <v>2733</v>
      </c>
    </row>
    <row r="226" spans="1:7" x14ac:dyDescent="0.25">
      <c r="A226" s="6">
        <v>11500</v>
      </c>
      <c r="B226" s="6">
        <v>1171</v>
      </c>
      <c r="C226" s="6">
        <v>1741</v>
      </c>
      <c r="D226" s="6">
        <v>2050</v>
      </c>
      <c r="E226" s="6">
        <v>2290</v>
      </c>
      <c r="F226" s="6">
        <v>2519</v>
      </c>
      <c r="G226" s="6">
        <v>2738</v>
      </c>
    </row>
    <row r="227" spans="1:7" x14ac:dyDescent="0.25">
      <c r="A227" s="6">
        <v>11550</v>
      </c>
      <c r="B227" s="6">
        <v>1173</v>
      </c>
      <c r="C227" s="6">
        <v>1745</v>
      </c>
      <c r="D227" s="6">
        <v>2054</v>
      </c>
      <c r="E227" s="6">
        <v>2294</v>
      </c>
      <c r="F227" s="6">
        <v>2524</v>
      </c>
      <c r="G227" s="6">
        <v>2743</v>
      </c>
    </row>
    <row r="228" spans="1:7" x14ac:dyDescent="0.25">
      <c r="A228" s="6">
        <v>11600</v>
      </c>
      <c r="B228" s="6">
        <v>1176</v>
      </c>
      <c r="C228" s="6">
        <v>1749</v>
      </c>
      <c r="D228" s="6">
        <v>2058</v>
      </c>
      <c r="E228" s="6">
        <v>2299</v>
      </c>
      <c r="F228" s="6">
        <v>2529</v>
      </c>
      <c r="G228" s="6">
        <v>2749</v>
      </c>
    </row>
    <row r="229" spans="1:7" x14ac:dyDescent="0.25">
      <c r="A229" s="6">
        <v>11650</v>
      </c>
      <c r="B229" s="6">
        <v>1179</v>
      </c>
      <c r="C229" s="6">
        <v>1752</v>
      </c>
      <c r="D229" s="6">
        <v>2062</v>
      </c>
      <c r="E229" s="6">
        <v>2303</v>
      </c>
      <c r="F229" s="6">
        <v>2534</v>
      </c>
      <c r="G229" s="6">
        <v>2754</v>
      </c>
    </row>
    <row r="230" spans="1:7" x14ac:dyDescent="0.25">
      <c r="A230" s="6">
        <v>11700</v>
      </c>
      <c r="B230" s="6">
        <v>1182</v>
      </c>
      <c r="C230" s="6">
        <v>1756</v>
      </c>
      <c r="D230" s="6">
        <v>2066</v>
      </c>
      <c r="E230" s="6">
        <v>2308</v>
      </c>
      <c r="F230" s="6">
        <v>2538</v>
      </c>
      <c r="G230" s="6">
        <v>2759</v>
      </c>
    </row>
    <row r="231" spans="1:7" x14ac:dyDescent="0.25">
      <c r="A231" s="6">
        <v>11750</v>
      </c>
      <c r="B231" s="6">
        <v>1185</v>
      </c>
      <c r="C231" s="6">
        <v>1760</v>
      </c>
      <c r="D231" s="6">
        <v>2070</v>
      </c>
      <c r="E231" s="6">
        <v>2312</v>
      </c>
      <c r="F231" s="6">
        <v>2543</v>
      </c>
      <c r="G231" s="6">
        <v>2765</v>
      </c>
    </row>
    <row r="232" spans="1:7" x14ac:dyDescent="0.25">
      <c r="A232" s="6">
        <v>11800</v>
      </c>
      <c r="B232" s="6">
        <v>1187</v>
      </c>
      <c r="C232" s="6">
        <v>1764</v>
      </c>
      <c r="D232" s="6">
        <v>2074</v>
      </c>
      <c r="E232" s="6">
        <v>2317</v>
      </c>
      <c r="F232" s="6">
        <v>2548</v>
      </c>
      <c r="G232" s="6">
        <v>2770</v>
      </c>
    </row>
    <row r="233" spans="1:7" x14ac:dyDescent="0.25">
      <c r="A233" s="6">
        <v>11850</v>
      </c>
      <c r="B233" s="6">
        <v>1190</v>
      </c>
      <c r="C233" s="6">
        <v>1768</v>
      </c>
      <c r="D233" s="6">
        <v>2078</v>
      </c>
      <c r="E233" s="6">
        <v>2321</v>
      </c>
      <c r="F233" s="6">
        <v>2553</v>
      </c>
      <c r="G233" s="6">
        <v>2775</v>
      </c>
    </row>
    <row r="234" spans="1:7" x14ac:dyDescent="0.25">
      <c r="A234" s="6">
        <v>11900</v>
      </c>
      <c r="B234" s="6">
        <v>1193</v>
      </c>
      <c r="C234" s="6">
        <v>1771</v>
      </c>
      <c r="D234" s="6">
        <v>2082</v>
      </c>
      <c r="E234" s="6">
        <v>2326</v>
      </c>
      <c r="F234" s="6">
        <v>2558</v>
      </c>
      <c r="G234" s="6">
        <v>2781</v>
      </c>
    </row>
    <row r="235" spans="1:7" x14ac:dyDescent="0.25">
      <c r="A235" s="6">
        <v>11950</v>
      </c>
      <c r="B235" s="6">
        <v>1196</v>
      </c>
      <c r="C235" s="6">
        <v>1775</v>
      </c>
      <c r="D235" s="6">
        <v>2086</v>
      </c>
      <c r="E235" s="6">
        <v>2330</v>
      </c>
      <c r="F235" s="6">
        <v>2563</v>
      </c>
      <c r="G235" s="6">
        <v>2786</v>
      </c>
    </row>
    <row r="236" spans="1:7" x14ac:dyDescent="0.25">
      <c r="A236" s="6">
        <v>12000</v>
      </c>
      <c r="B236" s="6">
        <v>1199</v>
      </c>
      <c r="C236" s="6">
        <v>1779</v>
      </c>
      <c r="D236" s="6">
        <v>2090</v>
      </c>
      <c r="E236" s="6">
        <v>2335</v>
      </c>
      <c r="F236" s="6">
        <v>2568</v>
      </c>
      <c r="G236" s="6">
        <v>2791</v>
      </c>
    </row>
    <row r="237" spans="1:7" x14ac:dyDescent="0.25">
      <c r="A237" s="6">
        <v>12050</v>
      </c>
      <c r="B237" s="6">
        <v>1201</v>
      </c>
      <c r="C237" s="6">
        <v>1783</v>
      </c>
      <c r="D237" s="6">
        <v>2094</v>
      </c>
      <c r="E237" s="6">
        <v>2339</v>
      </c>
      <c r="F237" s="6">
        <v>2573</v>
      </c>
      <c r="G237" s="6">
        <v>2797</v>
      </c>
    </row>
    <row r="238" spans="1:7" x14ac:dyDescent="0.25">
      <c r="A238" s="6">
        <v>12100</v>
      </c>
      <c r="B238" s="6">
        <v>1204</v>
      </c>
      <c r="C238" s="6">
        <v>1787</v>
      </c>
      <c r="D238" s="6">
        <v>2098</v>
      </c>
      <c r="E238" s="6">
        <v>2344</v>
      </c>
      <c r="F238" s="6">
        <v>2578</v>
      </c>
      <c r="G238" s="6">
        <v>2802</v>
      </c>
    </row>
    <row r="239" spans="1:7" x14ac:dyDescent="0.25">
      <c r="A239" s="6">
        <v>12150</v>
      </c>
      <c r="B239" s="6">
        <v>1207</v>
      </c>
      <c r="C239" s="6">
        <v>1790</v>
      </c>
      <c r="D239" s="6">
        <v>2102</v>
      </c>
      <c r="E239" s="6">
        <v>2348</v>
      </c>
      <c r="F239" s="6">
        <v>2583</v>
      </c>
      <c r="G239" s="6">
        <v>2808</v>
      </c>
    </row>
    <row r="240" spans="1:7" x14ac:dyDescent="0.25">
      <c r="A240" s="6">
        <v>12200</v>
      </c>
      <c r="B240" s="6">
        <v>1210</v>
      </c>
      <c r="C240" s="6">
        <v>1795</v>
      </c>
      <c r="D240" s="6">
        <v>2107</v>
      </c>
      <c r="E240" s="6">
        <v>2354</v>
      </c>
      <c r="F240" s="6">
        <v>2589</v>
      </c>
      <c r="G240" s="6">
        <v>2815</v>
      </c>
    </row>
    <row r="241" spans="1:7" x14ac:dyDescent="0.25">
      <c r="A241" s="6">
        <v>12250</v>
      </c>
      <c r="B241" s="6">
        <v>1213</v>
      </c>
      <c r="C241" s="6">
        <v>1800</v>
      </c>
      <c r="D241" s="6">
        <v>2113</v>
      </c>
      <c r="E241" s="6">
        <v>2360</v>
      </c>
      <c r="F241" s="6">
        <v>2596</v>
      </c>
      <c r="G241" s="6">
        <v>2822</v>
      </c>
    </row>
    <row r="242" spans="1:7" x14ac:dyDescent="0.25">
      <c r="A242" s="6">
        <v>12300</v>
      </c>
      <c r="B242" s="6">
        <v>1216</v>
      </c>
      <c r="C242" s="6">
        <v>1804</v>
      </c>
      <c r="D242" s="6">
        <v>2118</v>
      </c>
      <c r="E242" s="6">
        <v>2366</v>
      </c>
      <c r="F242" s="6">
        <v>2603</v>
      </c>
      <c r="G242" s="6">
        <v>2829</v>
      </c>
    </row>
    <row r="243" spans="1:7" x14ac:dyDescent="0.25">
      <c r="A243" s="6">
        <v>12350</v>
      </c>
      <c r="B243" s="6">
        <v>1220</v>
      </c>
      <c r="C243" s="6">
        <v>1809</v>
      </c>
      <c r="D243" s="6">
        <v>2124</v>
      </c>
      <c r="E243" s="6">
        <v>2372</v>
      </c>
      <c r="F243" s="6">
        <v>2610</v>
      </c>
      <c r="G243" s="6">
        <v>2837</v>
      </c>
    </row>
    <row r="244" spans="1:7" x14ac:dyDescent="0.25">
      <c r="A244" s="6">
        <v>12400</v>
      </c>
      <c r="B244" s="6">
        <v>1223</v>
      </c>
      <c r="C244" s="6">
        <v>1814</v>
      </c>
      <c r="D244" s="6">
        <v>2129</v>
      </c>
      <c r="E244" s="6">
        <v>2378</v>
      </c>
      <c r="F244" s="6">
        <v>2616</v>
      </c>
      <c r="G244" s="6">
        <v>2844</v>
      </c>
    </row>
    <row r="245" spans="1:7" x14ac:dyDescent="0.25">
      <c r="A245" s="6">
        <v>12450</v>
      </c>
      <c r="B245" s="6">
        <v>1226</v>
      </c>
      <c r="C245" s="6">
        <v>1818</v>
      </c>
      <c r="D245" s="6">
        <v>2135</v>
      </c>
      <c r="E245" s="6">
        <v>2384</v>
      </c>
      <c r="F245" s="6">
        <v>2623</v>
      </c>
      <c r="G245" s="6">
        <v>2851</v>
      </c>
    </row>
    <row r="246" spans="1:7" x14ac:dyDescent="0.25">
      <c r="A246" s="6">
        <v>12500</v>
      </c>
      <c r="B246" s="6">
        <v>1229</v>
      </c>
      <c r="C246" s="6">
        <v>1823</v>
      </c>
      <c r="D246" s="6">
        <v>2140</v>
      </c>
      <c r="E246" s="6">
        <v>2391</v>
      </c>
      <c r="F246" s="6">
        <v>2630</v>
      </c>
      <c r="G246" s="6">
        <v>2858</v>
      </c>
    </row>
    <row r="247" spans="1:7" x14ac:dyDescent="0.25">
      <c r="A247" s="6">
        <v>12550</v>
      </c>
      <c r="B247" s="6">
        <v>1232</v>
      </c>
      <c r="C247" s="6">
        <v>1828</v>
      </c>
      <c r="D247" s="6">
        <v>2146</v>
      </c>
      <c r="E247" s="6">
        <v>2397</v>
      </c>
      <c r="F247" s="6">
        <v>2636</v>
      </c>
      <c r="G247" s="6">
        <v>2866</v>
      </c>
    </row>
    <row r="248" spans="1:7" x14ac:dyDescent="0.25">
      <c r="A248" s="6">
        <v>12600</v>
      </c>
      <c r="B248" s="6">
        <v>1235</v>
      </c>
      <c r="C248" s="6">
        <v>1832</v>
      </c>
      <c r="D248" s="6">
        <v>2151</v>
      </c>
      <c r="E248" s="6">
        <v>2403</v>
      </c>
      <c r="F248" s="6">
        <v>2643</v>
      </c>
      <c r="G248" s="6">
        <v>2873</v>
      </c>
    </row>
    <row r="249" spans="1:7" x14ac:dyDescent="0.25">
      <c r="A249" s="6">
        <v>12650</v>
      </c>
      <c r="B249" s="6">
        <v>1239</v>
      </c>
      <c r="C249" s="6">
        <v>1837</v>
      </c>
      <c r="D249" s="6">
        <v>2157</v>
      </c>
      <c r="E249" s="6">
        <v>2409</v>
      </c>
      <c r="F249" s="6">
        <v>2650</v>
      </c>
      <c r="G249" s="6">
        <v>2880</v>
      </c>
    </row>
    <row r="250" spans="1:7" x14ac:dyDescent="0.25">
      <c r="A250" s="6">
        <v>12700</v>
      </c>
      <c r="B250" s="6">
        <v>1242</v>
      </c>
      <c r="C250" s="6">
        <v>1842</v>
      </c>
      <c r="D250" s="6">
        <v>2162</v>
      </c>
      <c r="E250" s="6">
        <v>2415</v>
      </c>
      <c r="F250" s="6">
        <v>2657</v>
      </c>
      <c r="G250" s="6">
        <v>2888</v>
      </c>
    </row>
    <row r="251" spans="1:7" x14ac:dyDescent="0.25">
      <c r="A251" s="6">
        <v>12750</v>
      </c>
      <c r="B251" s="6">
        <v>1245</v>
      </c>
      <c r="C251" s="6">
        <v>1846</v>
      </c>
      <c r="D251" s="6">
        <v>2168</v>
      </c>
      <c r="E251" s="6">
        <v>2421</v>
      </c>
      <c r="F251" s="6">
        <v>2663</v>
      </c>
      <c r="G251" s="6">
        <v>2895</v>
      </c>
    </row>
    <row r="252" spans="1:7" x14ac:dyDescent="0.25">
      <c r="A252" s="6">
        <v>12800</v>
      </c>
      <c r="B252" s="6">
        <v>1248</v>
      </c>
      <c r="C252" s="6">
        <v>1851</v>
      </c>
      <c r="D252" s="6">
        <v>2173</v>
      </c>
      <c r="E252" s="6">
        <v>2427</v>
      </c>
      <c r="F252" s="6">
        <v>2670</v>
      </c>
      <c r="G252" s="6">
        <v>2902</v>
      </c>
    </row>
    <row r="253" spans="1:7" x14ac:dyDescent="0.25">
      <c r="A253" s="6">
        <v>12850</v>
      </c>
      <c r="B253" s="6">
        <v>1251</v>
      </c>
      <c r="C253" s="6">
        <v>1856</v>
      </c>
      <c r="D253" s="6">
        <v>2178</v>
      </c>
      <c r="E253" s="6">
        <v>2433</v>
      </c>
      <c r="F253" s="6">
        <v>2677</v>
      </c>
      <c r="G253" s="6">
        <v>2910</v>
      </c>
    </row>
    <row r="254" spans="1:7" x14ac:dyDescent="0.25">
      <c r="A254" s="6">
        <v>12900</v>
      </c>
      <c r="B254" s="6">
        <v>1254</v>
      </c>
      <c r="C254" s="6">
        <v>1860</v>
      </c>
      <c r="D254" s="6">
        <v>2184</v>
      </c>
      <c r="E254" s="6">
        <v>2439</v>
      </c>
      <c r="F254" s="6">
        <v>2683</v>
      </c>
      <c r="G254" s="6">
        <v>2917</v>
      </c>
    </row>
    <row r="255" spans="1:7" x14ac:dyDescent="0.25">
      <c r="A255" s="6">
        <v>12950</v>
      </c>
      <c r="B255" s="6">
        <v>1257</v>
      </c>
      <c r="C255" s="6">
        <v>1865</v>
      </c>
      <c r="D255" s="6">
        <v>2189</v>
      </c>
      <c r="E255" s="6">
        <v>2446</v>
      </c>
      <c r="F255" s="6">
        <v>2690</v>
      </c>
      <c r="G255" s="6">
        <v>2924</v>
      </c>
    </row>
    <row r="256" spans="1:7" x14ac:dyDescent="0.25">
      <c r="A256" s="6">
        <v>13000</v>
      </c>
      <c r="B256" s="6">
        <v>1261</v>
      </c>
      <c r="C256" s="6">
        <v>1870</v>
      </c>
      <c r="D256" s="6">
        <v>2195</v>
      </c>
      <c r="E256" s="6">
        <v>2452</v>
      </c>
      <c r="F256" s="6">
        <v>2697</v>
      </c>
      <c r="G256" s="6">
        <v>2931</v>
      </c>
    </row>
    <row r="257" spans="1:7" x14ac:dyDescent="0.25">
      <c r="A257" s="6">
        <v>13050</v>
      </c>
      <c r="B257" s="6">
        <v>1264</v>
      </c>
      <c r="C257" s="6">
        <v>1874</v>
      </c>
      <c r="D257" s="6">
        <v>2200</v>
      </c>
      <c r="E257" s="6">
        <v>2458</v>
      </c>
      <c r="F257" s="6">
        <v>2704</v>
      </c>
      <c r="G257" s="6">
        <v>2939</v>
      </c>
    </row>
    <row r="258" spans="1:7" x14ac:dyDescent="0.25">
      <c r="A258" s="6">
        <v>13100</v>
      </c>
      <c r="B258" s="6">
        <v>1267</v>
      </c>
      <c r="C258" s="6">
        <v>1879</v>
      </c>
      <c r="D258" s="6">
        <v>2206</v>
      </c>
      <c r="E258" s="6">
        <v>2464</v>
      </c>
      <c r="F258" s="6">
        <v>2710</v>
      </c>
      <c r="G258" s="6">
        <v>2946</v>
      </c>
    </row>
    <row r="259" spans="1:7" x14ac:dyDescent="0.25">
      <c r="A259" s="6">
        <v>13150</v>
      </c>
      <c r="B259" s="6">
        <v>1270</v>
      </c>
      <c r="C259" s="6">
        <v>1884</v>
      </c>
      <c r="D259" s="6">
        <v>2211</v>
      </c>
      <c r="E259" s="6">
        <v>2470</v>
      </c>
      <c r="F259" s="6">
        <v>2717</v>
      </c>
      <c r="G259" s="6">
        <v>2953</v>
      </c>
    </row>
    <row r="260" spans="1:7" x14ac:dyDescent="0.25">
      <c r="A260" s="6">
        <v>13200</v>
      </c>
      <c r="B260" s="6">
        <v>1273</v>
      </c>
      <c r="C260" s="6">
        <v>1888</v>
      </c>
      <c r="D260" s="6">
        <v>2217</v>
      </c>
      <c r="E260" s="6">
        <v>2476</v>
      </c>
      <c r="F260" s="6">
        <v>2724</v>
      </c>
      <c r="G260" s="6">
        <v>2961</v>
      </c>
    </row>
    <row r="261" spans="1:7" x14ac:dyDescent="0.25">
      <c r="A261" s="6">
        <v>13250</v>
      </c>
      <c r="B261" s="6">
        <v>1276</v>
      </c>
      <c r="C261" s="6">
        <v>1893</v>
      </c>
      <c r="D261" s="6">
        <v>2222</v>
      </c>
      <c r="E261" s="6">
        <v>2482</v>
      </c>
      <c r="F261" s="6">
        <v>2730</v>
      </c>
      <c r="G261" s="6">
        <v>2968</v>
      </c>
    </row>
    <row r="262" spans="1:7" x14ac:dyDescent="0.25">
      <c r="A262" s="6">
        <v>13300</v>
      </c>
      <c r="B262" s="6">
        <v>1279</v>
      </c>
      <c r="C262" s="6">
        <v>1898</v>
      </c>
      <c r="D262" s="6">
        <v>2228</v>
      </c>
      <c r="E262" s="6">
        <v>2488</v>
      </c>
      <c r="F262" s="6">
        <v>2737</v>
      </c>
      <c r="G262" s="6">
        <v>2975</v>
      </c>
    </row>
    <row r="263" spans="1:7" x14ac:dyDescent="0.25">
      <c r="A263" s="6">
        <v>13350</v>
      </c>
      <c r="B263" s="6">
        <v>1283</v>
      </c>
      <c r="C263" s="6">
        <v>1902</v>
      </c>
      <c r="D263" s="6">
        <v>2233</v>
      </c>
      <c r="E263" s="6">
        <v>2494</v>
      </c>
      <c r="F263" s="6">
        <v>2744</v>
      </c>
      <c r="G263" s="6">
        <v>2983</v>
      </c>
    </row>
    <row r="264" spans="1:7" x14ac:dyDescent="0.25">
      <c r="A264" s="6">
        <v>13400</v>
      </c>
      <c r="B264" s="6">
        <v>1286</v>
      </c>
      <c r="C264" s="6">
        <v>1907</v>
      </c>
      <c r="D264" s="6">
        <v>2239</v>
      </c>
      <c r="E264" s="6">
        <v>2501</v>
      </c>
      <c r="F264" s="6">
        <v>2751</v>
      </c>
      <c r="G264" s="6">
        <v>2990</v>
      </c>
    </row>
    <row r="265" spans="1:7" x14ac:dyDescent="0.25">
      <c r="A265" s="6">
        <v>13450</v>
      </c>
      <c r="B265" s="6">
        <v>1289</v>
      </c>
      <c r="C265" s="6">
        <v>1912</v>
      </c>
      <c r="D265" s="6">
        <v>2244</v>
      </c>
      <c r="E265" s="6">
        <v>2507</v>
      </c>
      <c r="F265" s="6">
        <v>2757</v>
      </c>
      <c r="G265" s="6">
        <v>2997</v>
      </c>
    </row>
    <row r="266" spans="1:7" x14ac:dyDescent="0.25">
      <c r="A266" s="6">
        <v>13500</v>
      </c>
      <c r="B266" s="6">
        <v>1292</v>
      </c>
      <c r="C266" s="6">
        <v>1916</v>
      </c>
      <c r="D266" s="6">
        <v>2250</v>
      </c>
      <c r="E266" s="6">
        <v>2513</v>
      </c>
      <c r="F266" s="6">
        <v>2764</v>
      </c>
      <c r="G266" s="6">
        <v>3005</v>
      </c>
    </row>
    <row r="267" spans="1:7" x14ac:dyDescent="0.25">
      <c r="A267" s="6">
        <v>13550</v>
      </c>
      <c r="B267" s="6">
        <v>1295</v>
      </c>
      <c r="C267" s="6">
        <v>1921</v>
      </c>
      <c r="D267" s="6">
        <v>2256</v>
      </c>
      <c r="E267" s="6">
        <v>2520</v>
      </c>
      <c r="F267" s="6">
        <v>2772</v>
      </c>
      <c r="G267" s="6">
        <v>3013</v>
      </c>
    </row>
    <row r="268" spans="1:7" x14ac:dyDescent="0.25">
      <c r="A268" s="6">
        <v>13600</v>
      </c>
      <c r="B268" s="6">
        <v>1297</v>
      </c>
      <c r="C268" s="6">
        <v>1925</v>
      </c>
      <c r="D268" s="6">
        <v>2262</v>
      </c>
      <c r="E268" s="6">
        <v>2526</v>
      </c>
      <c r="F268" s="6">
        <v>2779</v>
      </c>
      <c r="G268" s="6">
        <v>3021</v>
      </c>
    </row>
    <row r="269" spans="1:7" x14ac:dyDescent="0.25">
      <c r="A269" s="6">
        <v>13650</v>
      </c>
      <c r="B269" s="6">
        <v>1300</v>
      </c>
      <c r="C269" s="6">
        <v>1930</v>
      </c>
      <c r="D269" s="6">
        <v>2268</v>
      </c>
      <c r="E269" s="6">
        <v>2533</v>
      </c>
      <c r="F269" s="6">
        <v>2786</v>
      </c>
      <c r="G269" s="6">
        <v>3029</v>
      </c>
    </row>
    <row r="270" spans="1:7" x14ac:dyDescent="0.25">
      <c r="A270" s="6">
        <v>13700</v>
      </c>
      <c r="B270" s="6">
        <v>1303</v>
      </c>
      <c r="C270" s="6">
        <v>1935</v>
      </c>
      <c r="D270" s="6">
        <v>2274</v>
      </c>
      <c r="E270" s="6">
        <v>2540</v>
      </c>
      <c r="F270" s="6">
        <v>2794</v>
      </c>
      <c r="G270" s="6">
        <v>3037</v>
      </c>
    </row>
    <row r="271" spans="1:7" x14ac:dyDescent="0.25">
      <c r="A271" s="6">
        <v>13750</v>
      </c>
      <c r="B271" s="6">
        <v>1306</v>
      </c>
      <c r="C271" s="6">
        <v>1939</v>
      </c>
      <c r="D271" s="6">
        <v>2280</v>
      </c>
      <c r="E271" s="6">
        <v>2546</v>
      </c>
      <c r="F271" s="6">
        <v>2801</v>
      </c>
      <c r="G271" s="6">
        <v>3045</v>
      </c>
    </row>
    <row r="272" spans="1:7" x14ac:dyDescent="0.25">
      <c r="A272" s="6">
        <v>13800</v>
      </c>
      <c r="B272" s="6">
        <v>1308</v>
      </c>
      <c r="C272" s="6">
        <v>1944</v>
      </c>
      <c r="D272" s="6">
        <v>2286</v>
      </c>
      <c r="E272" s="6">
        <v>2553</v>
      </c>
      <c r="F272" s="6">
        <v>2808</v>
      </c>
      <c r="G272" s="6">
        <v>3053</v>
      </c>
    </row>
    <row r="273" spans="1:7" x14ac:dyDescent="0.25">
      <c r="A273" s="6">
        <v>13850</v>
      </c>
      <c r="B273" s="6">
        <v>1311</v>
      </c>
      <c r="C273" s="6">
        <v>1948</v>
      </c>
      <c r="D273" s="6">
        <v>2292</v>
      </c>
      <c r="E273" s="6">
        <v>2560</v>
      </c>
      <c r="F273" s="6">
        <v>2816</v>
      </c>
      <c r="G273" s="6">
        <v>3061</v>
      </c>
    </row>
    <row r="274" spans="1:7" x14ac:dyDescent="0.25">
      <c r="A274" s="6">
        <v>13900</v>
      </c>
      <c r="B274" s="6">
        <v>1314</v>
      </c>
      <c r="C274" s="6">
        <v>1953</v>
      </c>
      <c r="D274" s="6">
        <v>2298</v>
      </c>
      <c r="E274" s="6">
        <v>2566</v>
      </c>
      <c r="F274" s="6">
        <v>2823</v>
      </c>
      <c r="G274" s="6">
        <v>3069</v>
      </c>
    </row>
    <row r="275" spans="1:7" x14ac:dyDescent="0.25">
      <c r="A275" s="6">
        <v>13950</v>
      </c>
      <c r="B275" s="6">
        <v>1317</v>
      </c>
      <c r="C275" s="6">
        <v>1957</v>
      </c>
      <c r="D275" s="6">
        <v>2304</v>
      </c>
      <c r="E275" s="6">
        <v>2573</v>
      </c>
      <c r="F275" s="6">
        <v>2830</v>
      </c>
      <c r="G275" s="6">
        <v>3077</v>
      </c>
    </row>
    <row r="276" spans="1:7" x14ac:dyDescent="0.25">
      <c r="A276" s="6">
        <v>14000</v>
      </c>
      <c r="B276" s="6">
        <v>1320</v>
      </c>
      <c r="C276" s="6">
        <v>1962</v>
      </c>
      <c r="D276" s="6">
        <v>2310</v>
      </c>
      <c r="E276" s="6">
        <v>2580</v>
      </c>
      <c r="F276" s="6">
        <v>2838</v>
      </c>
      <c r="G276" s="6">
        <v>3085</v>
      </c>
    </row>
    <row r="277" spans="1:7" x14ac:dyDescent="0.25">
      <c r="A277" s="6">
        <v>14050</v>
      </c>
      <c r="B277" s="6">
        <v>1322</v>
      </c>
      <c r="C277" s="6">
        <v>1967</v>
      </c>
      <c r="D277" s="6">
        <v>2316</v>
      </c>
      <c r="E277" s="6">
        <v>2586</v>
      </c>
      <c r="F277" s="6">
        <v>2845</v>
      </c>
      <c r="G277" s="6">
        <v>3093</v>
      </c>
    </row>
    <row r="278" spans="1:7" x14ac:dyDescent="0.25">
      <c r="A278" s="6">
        <v>14100</v>
      </c>
      <c r="B278" s="6">
        <v>1325</v>
      </c>
      <c r="C278" s="6">
        <v>1971</v>
      </c>
      <c r="D278" s="6">
        <v>2322</v>
      </c>
      <c r="E278" s="6">
        <v>2593</v>
      </c>
      <c r="F278" s="6">
        <v>2852</v>
      </c>
      <c r="G278" s="6">
        <v>3101</v>
      </c>
    </row>
    <row r="279" spans="1:7" x14ac:dyDescent="0.25">
      <c r="A279" s="6">
        <v>14150</v>
      </c>
      <c r="B279" s="6">
        <v>1328</v>
      </c>
      <c r="C279" s="6">
        <v>1976</v>
      </c>
      <c r="D279" s="6">
        <v>2328</v>
      </c>
      <c r="E279" s="6">
        <v>2600</v>
      </c>
      <c r="F279" s="6">
        <v>2860</v>
      </c>
      <c r="G279" s="6">
        <v>3109</v>
      </c>
    </row>
    <row r="280" spans="1:7" x14ac:dyDescent="0.25">
      <c r="A280" s="6">
        <v>14200</v>
      </c>
      <c r="B280" s="6">
        <v>1331</v>
      </c>
      <c r="C280" s="6">
        <v>1980</v>
      </c>
      <c r="D280" s="6">
        <v>2333</v>
      </c>
      <c r="E280" s="6">
        <v>2607</v>
      </c>
      <c r="F280" s="6">
        <v>2867</v>
      </c>
      <c r="G280" s="6">
        <v>3117</v>
      </c>
    </row>
    <row r="281" spans="1:7" x14ac:dyDescent="0.25">
      <c r="A281" s="6">
        <v>14250</v>
      </c>
      <c r="B281" s="6">
        <v>1334</v>
      </c>
      <c r="C281" s="6">
        <v>1985</v>
      </c>
      <c r="D281" s="6">
        <v>2339</v>
      </c>
      <c r="E281" s="6">
        <v>2613</v>
      </c>
      <c r="F281" s="6">
        <v>2875</v>
      </c>
      <c r="G281" s="6">
        <v>3125</v>
      </c>
    </row>
    <row r="282" spans="1:7" x14ac:dyDescent="0.25">
      <c r="A282" s="6">
        <v>14300</v>
      </c>
      <c r="B282" s="6">
        <v>1336</v>
      </c>
      <c r="C282" s="6">
        <v>1990</v>
      </c>
      <c r="D282" s="6">
        <v>2345</v>
      </c>
      <c r="E282" s="6">
        <v>2620</v>
      </c>
      <c r="F282" s="6">
        <v>2882</v>
      </c>
      <c r="G282" s="6">
        <v>3133</v>
      </c>
    </row>
    <row r="283" spans="1:7" x14ac:dyDescent="0.25">
      <c r="A283" s="6">
        <v>14350</v>
      </c>
      <c r="B283" s="6">
        <v>1339</v>
      </c>
      <c r="C283" s="6">
        <v>1994</v>
      </c>
      <c r="D283" s="6">
        <v>2351</v>
      </c>
      <c r="E283" s="6">
        <v>2627</v>
      </c>
      <c r="F283" s="6">
        <v>2889</v>
      </c>
      <c r="G283" s="6">
        <v>3141</v>
      </c>
    </row>
    <row r="284" spans="1:7" x14ac:dyDescent="0.25">
      <c r="A284" s="6">
        <v>14400</v>
      </c>
      <c r="B284" s="6">
        <v>1342</v>
      </c>
      <c r="C284" s="6">
        <v>1999</v>
      </c>
      <c r="D284" s="6">
        <v>2357</v>
      </c>
      <c r="E284" s="6">
        <v>2633</v>
      </c>
      <c r="F284" s="6">
        <v>2897</v>
      </c>
      <c r="G284" s="6">
        <v>3149</v>
      </c>
    </row>
    <row r="285" spans="1:7" x14ac:dyDescent="0.25">
      <c r="A285" s="6">
        <v>14450</v>
      </c>
      <c r="B285" s="6">
        <v>1345</v>
      </c>
      <c r="C285" s="6">
        <v>2003</v>
      </c>
      <c r="D285" s="6">
        <v>2363</v>
      </c>
      <c r="E285" s="6">
        <v>2640</v>
      </c>
      <c r="F285" s="6">
        <v>2904</v>
      </c>
      <c r="G285" s="6">
        <v>3157</v>
      </c>
    </row>
    <row r="286" spans="1:7" x14ac:dyDescent="0.25">
      <c r="A286" s="6">
        <v>14500</v>
      </c>
      <c r="B286" s="6">
        <v>1347</v>
      </c>
      <c r="C286" s="6">
        <v>2008</v>
      </c>
      <c r="D286" s="6">
        <v>2369</v>
      </c>
      <c r="E286" s="6">
        <v>2647</v>
      </c>
      <c r="F286" s="6">
        <v>2911</v>
      </c>
      <c r="G286" s="6">
        <v>3164</v>
      </c>
    </row>
    <row r="287" spans="1:7" x14ac:dyDescent="0.25">
      <c r="A287" s="6">
        <v>14550</v>
      </c>
      <c r="B287" s="6">
        <v>1350</v>
      </c>
      <c r="C287" s="6">
        <v>2013</v>
      </c>
      <c r="D287" s="6">
        <v>2375</v>
      </c>
      <c r="E287" s="6">
        <v>2653</v>
      </c>
      <c r="F287" s="6">
        <v>2919</v>
      </c>
      <c r="G287" s="6">
        <v>3172</v>
      </c>
    </row>
    <row r="288" spans="1:7" x14ac:dyDescent="0.25">
      <c r="A288" s="6">
        <v>14600</v>
      </c>
      <c r="B288" s="6">
        <v>1353</v>
      </c>
      <c r="C288" s="6">
        <v>2017</v>
      </c>
      <c r="D288" s="6">
        <v>2381</v>
      </c>
      <c r="E288" s="6">
        <v>2660</v>
      </c>
      <c r="F288" s="6">
        <v>2926</v>
      </c>
      <c r="G288" s="6">
        <v>3180</v>
      </c>
    </row>
    <row r="289" spans="1:7" x14ac:dyDescent="0.25">
      <c r="A289" s="6">
        <v>14650</v>
      </c>
      <c r="B289" s="6">
        <v>1356</v>
      </c>
      <c r="C289" s="6">
        <v>2022</v>
      </c>
      <c r="D289" s="6">
        <v>2387</v>
      </c>
      <c r="E289" s="6">
        <v>2667</v>
      </c>
      <c r="F289" s="6">
        <v>2933</v>
      </c>
      <c r="G289" s="6">
        <v>3188</v>
      </c>
    </row>
    <row r="290" spans="1:7" x14ac:dyDescent="0.25">
      <c r="A290" s="6">
        <v>14700</v>
      </c>
      <c r="B290" s="6">
        <v>1359</v>
      </c>
      <c r="C290" s="6">
        <v>2026</v>
      </c>
      <c r="D290" s="6">
        <v>2393</v>
      </c>
      <c r="E290" s="6">
        <v>2673</v>
      </c>
      <c r="F290" s="6">
        <v>2941</v>
      </c>
      <c r="G290" s="6">
        <v>3196</v>
      </c>
    </row>
    <row r="291" spans="1:7" x14ac:dyDescent="0.25">
      <c r="A291" s="6">
        <v>14750</v>
      </c>
      <c r="B291" s="6">
        <v>1361</v>
      </c>
      <c r="C291" s="6">
        <v>2031</v>
      </c>
      <c r="D291" s="6">
        <v>2399</v>
      </c>
      <c r="E291" s="6">
        <v>2680</v>
      </c>
      <c r="F291" s="6">
        <v>2948</v>
      </c>
      <c r="G291" s="6">
        <v>3204</v>
      </c>
    </row>
    <row r="292" spans="1:7" x14ac:dyDescent="0.25">
      <c r="A292" s="6">
        <v>14800</v>
      </c>
      <c r="B292" s="6">
        <v>1364</v>
      </c>
      <c r="C292" s="6">
        <v>2036</v>
      </c>
      <c r="D292" s="6">
        <v>2405</v>
      </c>
      <c r="E292" s="6">
        <v>2686</v>
      </c>
      <c r="F292" s="6">
        <v>2955</v>
      </c>
      <c r="G292" s="6">
        <v>3212</v>
      </c>
    </row>
    <row r="293" spans="1:7" x14ac:dyDescent="0.25">
      <c r="A293" s="6">
        <v>14850</v>
      </c>
      <c r="B293" s="6">
        <v>1368</v>
      </c>
      <c r="C293" s="6">
        <v>2040</v>
      </c>
      <c r="D293" s="6">
        <v>2410</v>
      </c>
      <c r="E293" s="6">
        <v>2692</v>
      </c>
      <c r="F293" s="6">
        <v>2961</v>
      </c>
      <c r="G293" s="6">
        <v>3219</v>
      </c>
    </row>
    <row r="294" spans="1:7" x14ac:dyDescent="0.25">
      <c r="A294" s="6">
        <v>14900</v>
      </c>
      <c r="B294" s="6">
        <v>1371</v>
      </c>
      <c r="C294" s="6">
        <v>2045</v>
      </c>
      <c r="D294" s="6">
        <v>2415</v>
      </c>
      <c r="E294" s="6">
        <v>2698</v>
      </c>
      <c r="F294" s="6">
        <v>2967</v>
      </c>
      <c r="G294" s="6">
        <v>3226</v>
      </c>
    </row>
    <row r="295" spans="1:7" x14ac:dyDescent="0.25">
      <c r="A295" s="6">
        <v>14950</v>
      </c>
      <c r="B295" s="6">
        <v>1375</v>
      </c>
      <c r="C295" s="6">
        <v>2050</v>
      </c>
      <c r="D295" s="6">
        <v>2420</v>
      </c>
      <c r="E295" s="6">
        <v>2703</v>
      </c>
      <c r="F295" s="6">
        <v>2974</v>
      </c>
      <c r="G295" s="6">
        <v>3232</v>
      </c>
    </row>
    <row r="296" spans="1:7" x14ac:dyDescent="0.25">
      <c r="A296" s="6">
        <v>15000</v>
      </c>
      <c r="B296" s="6">
        <v>1378</v>
      </c>
      <c r="C296" s="6">
        <v>2055</v>
      </c>
      <c r="D296" s="6">
        <v>2425</v>
      </c>
      <c r="E296" s="6">
        <v>2709</v>
      </c>
      <c r="F296" s="6">
        <v>2980</v>
      </c>
      <c r="G296" s="6">
        <v>3239</v>
      </c>
    </row>
    <row r="297" spans="1:7" x14ac:dyDescent="0.25">
      <c r="A297" s="6">
        <v>15050</v>
      </c>
      <c r="B297" s="6">
        <v>1382</v>
      </c>
      <c r="C297" s="6">
        <v>2059</v>
      </c>
      <c r="D297" s="6">
        <v>2430</v>
      </c>
      <c r="E297" s="6">
        <v>2714</v>
      </c>
      <c r="F297" s="6">
        <v>2986</v>
      </c>
      <c r="G297" s="6">
        <v>3246</v>
      </c>
    </row>
    <row r="298" spans="1:7" x14ac:dyDescent="0.25">
      <c r="A298" s="6">
        <v>15100</v>
      </c>
      <c r="B298" s="6">
        <v>1385</v>
      </c>
      <c r="C298" s="6">
        <v>2064</v>
      </c>
      <c r="D298" s="6">
        <v>2435</v>
      </c>
      <c r="E298" s="6">
        <v>2720</v>
      </c>
      <c r="F298" s="6">
        <v>2992</v>
      </c>
      <c r="G298" s="6">
        <v>3252</v>
      </c>
    </row>
    <row r="299" spans="1:7" x14ac:dyDescent="0.25">
      <c r="A299" s="6">
        <v>15150</v>
      </c>
      <c r="B299" s="6">
        <v>1389</v>
      </c>
      <c r="C299" s="6">
        <v>2069</v>
      </c>
      <c r="D299" s="6">
        <v>2440</v>
      </c>
      <c r="E299" s="6">
        <v>2726</v>
      </c>
      <c r="F299" s="6">
        <v>2998</v>
      </c>
      <c r="G299" s="6">
        <v>3259</v>
      </c>
    </row>
    <row r="300" spans="1:7" x14ac:dyDescent="0.25">
      <c r="A300" s="6">
        <v>15200</v>
      </c>
      <c r="B300" s="6">
        <v>1392</v>
      </c>
      <c r="C300" s="6">
        <v>2074</v>
      </c>
      <c r="D300" s="6">
        <v>2445</v>
      </c>
      <c r="E300" s="6">
        <v>2731</v>
      </c>
      <c r="F300" s="6">
        <v>3004</v>
      </c>
      <c r="G300" s="6">
        <v>3266</v>
      </c>
    </row>
    <row r="301" spans="1:7" x14ac:dyDescent="0.25">
      <c r="A301" s="6">
        <v>15250</v>
      </c>
      <c r="B301" s="6">
        <v>1396</v>
      </c>
      <c r="C301" s="6">
        <v>2078</v>
      </c>
      <c r="D301" s="6">
        <v>2450</v>
      </c>
      <c r="E301" s="6">
        <v>2737</v>
      </c>
      <c r="F301" s="6">
        <v>3010</v>
      </c>
      <c r="G301" s="6">
        <v>3272</v>
      </c>
    </row>
    <row r="302" spans="1:7" x14ac:dyDescent="0.25">
      <c r="A302" s="6">
        <v>15300</v>
      </c>
      <c r="B302" s="6">
        <v>1400</v>
      </c>
      <c r="C302" s="6">
        <v>2083</v>
      </c>
      <c r="D302" s="6">
        <v>2455</v>
      </c>
      <c r="E302" s="6">
        <v>2742</v>
      </c>
      <c r="F302" s="6">
        <v>3017</v>
      </c>
      <c r="G302" s="6">
        <v>3279</v>
      </c>
    </row>
    <row r="303" spans="1:7" x14ac:dyDescent="0.25">
      <c r="A303" s="6">
        <v>15350</v>
      </c>
      <c r="B303" s="6">
        <v>1403</v>
      </c>
      <c r="C303" s="6">
        <v>2088</v>
      </c>
      <c r="D303" s="6">
        <v>2460</v>
      </c>
      <c r="E303" s="6">
        <v>2748</v>
      </c>
      <c r="F303" s="6">
        <v>3023</v>
      </c>
      <c r="G303" s="6">
        <v>3286</v>
      </c>
    </row>
    <row r="304" spans="1:7" x14ac:dyDescent="0.25">
      <c r="A304" s="6">
        <v>15400</v>
      </c>
      <c r="B304" s="6">
        <v>1407</v>
      </c>
      <c r="C304" s="6">
        <v>2093</v>
      </c>
      <c r="D304" s="6">
        <v>2465</v>
      </c>
      <c r="E304" s="6">
        <v>2754</v>
      </c>
      <c r="F304" s="6">
        <v>3029</v>
      </c>
      <c r="G304" s="6">
        <v>3292</v>
      </c>
    </row>
    <row r="305" spans="1:7" x14ac:dyDescent="0.25">
      <c r="A305" s="6">
        <v>15450</v>
      </c>
      <c r="B305" s="6">
        <v>1410</v>
      </c>
      <c r="C305" s="6">
        <v>2098</v>
      </c>
      <c r="D305" s="6">
        <v>2470</v>
      </c>
      <c r="E305" s="6">
        <v>2759</v>
      </c>
      <c r="F305" s="6">
        <v>3035</v>
      </c>
      <c r="G305" s="6">
        <v>3299</v>
      </c>
    </row>
    <row r="306" spans="1:7" x14ac:dyDescent="0.25">
      <c r="A306" s="6">
        <v>15500</v>
      </c>
      <c r="B306" s="6">
        <v>1414</v>
      </c>
      <c r="C306" s="6">
        <v>2102</v>
      </c>
      <c r="D306" s="6">
        <v>2475</v>
      </c>
      <c r="E306" s="6">
        <v>2765</v>
      </c>
      <c r="F306" s="6">
        <v>3041</v>
      </c>
      <c r="G306" s="6">
        <v>3306</v>
      </c>
    </row>
    <row r="307" spans="1:7" x14ac:dyDescent="0.25">
      <c r="A307" s="6">
        <v>15550</v>
      </c>
      <c r="B307" s="6">
        <v>1417</v>
      </c>
      <c r="C307" s="6">
        <v>2107</v>
      </c>
      <c r="D307" s="6">
        <v>2480</v>
      </c>
      <c r="E307" s="6">
        <v>2770</v>
      </c>
      <c r="F307" s="6">
        <v>3047</v>
      </c>
      <c r="G307" s="6">
        <v>3312</v>
      </c>
    </row>
    <row r="308" spans="1:7" x14ac:dyDescent="0.25">
      <c r="A308" s="6">
        <v>15600</v>
      </c>
      <c r="B308" s="6">
        <v>1421</v>
      </c>
      <c r="C308" s="6">
        <v>2112</v>
      </c>
      <c r="D308" s="6">
        <v>2485</v>
      </c>
      <c r="E308" s="6">
        <v>2776</v>
      </c>
      <c r="F308" s="6">
        <v>3053</v>
      </c>
      <c r="G308" s="6">
        <v>3319</v>
      </c>
    </row>
    <row r="309" spans="1:7" x14ac:dyDescent="0.25">
      <c r="A309" s="6">
        <v>15650</v>
      </c>
      <c r="B309" s="6">
        <v>1424</v>
      </c>
      <c r="C309" s="6">
        <v>2117</v>
      </c>
      <c r="D309" s="6">
        <v>2490</v>
      </c>
      <c r="E309" s="6">
        <v>2781</v>
      </c>
      <c r="F309" s="6">
        <v>3060</v>
      </c>
      <c r="G309" s="6">
        <v>3326</v>
      </c>
    </row>
    <row r="310" spans="1:7" x14ac:dyDescent="0.25">
      <c r="A310" s="6">
        <v>15700</v>
      </c>
      <c r="B310" s="6">
        <v>1428</v>
      </c>
      <c r="C310" s="6">
        <v>2121</v>
      </c>
      <c r="D310" s="6">
        <v>2495</v>
      </c>
      <c r="E310" s="6">
        <v>2787</v>
      </c>
      <c r="F310" s="6">
        <v>3066</v>
      </c>
      <c r="G310" s="6">
        <v>3333</v>
      </c>
    </row>
    <row r="311" spans="1:7" x14ac:dyDescent="0.25">
      <c r="A311" s="6">
        <v>15750</v>
      </c>
      <c r="B311" s="6">
        <v>1431</v>
      </c>
      <c r="C311" s="6">
        <v>2126</v>
      </c>
      <c r="D311" s="6">
        <v>2500</v>
      </c>
      <c r="E311" s="6">
        <v>2793</v>
      </c>
      <c r="F311" s="6">
        <v>3072</v>
      </c>
      <c r="G311" s="6">
        <v>3339</v>
      </c>
    </row>
    <row r="312" spans="1:7" x14ac:dyDescent="0.25">
      <c r="A312" s="6">
        <v>15800</v>
      </c>
      <c r="B312" s="6">
        <v>1435</v>
      </c>
      <c r="C312" s="6">
        <v>2131</v>
      </c>
      <c r="D312" s="6">
        <v>2505</v>
      </c>
      <c r="E312" s="6">
        <v>2798</v>
      </c>
      <c r="F312" s="6">
        <v>3078</v>
      </c>
      <c r="G312" s="6">
        <v>3346</v>
      </c>
    </row>
    <row r="313" spans="1:7" x14ac:dyDescent="0.25">
      <c r="A313" s="6">
        <v>15850</v>
      </c>
      <c r="B313" s="6">
        <v>1438</v>
      </c>
      <c r="C313" s="6">
        <v>2136</v>
      </c>
      <c r="D313" s="6">
        <v>2510</v>
      </c>
      <c r="E313" s="6">
        <v>2804</v>
      </c>
      <c r="F313" s="6">
        <v>3084</v>
      </c>
      <c r="G313" s="6">
        <v>3353</v>
      </c>
    </row>
    <row r="314" spans="1:7" x14ac:dyDescent="0.25">
      <c r="A314" s="6">
        <v>15900</v>
      </c>
      <c r="B314" s="6">
        <v>1442</v>
      </c>
      <c r="C314" s="6">
        <v>2140</v>
      </c>
      <c r="D314" s="6">
        <v>2515</v>
      </c>
      <c r="E314" s="6">
        <v>2809</v>
      </c>
      <c r="F314" s="6">
        <v>3090</v>
      </c>
      <c r="G314" s="6">
        <v>3359</v>
      </c>
    </row>
    <row r="315" spans="1:7" x14ac:dyDescent="0.25">
      <c r="A315" s="6">
        <v>15950</v>
      </c>
      <c r="B315" s="6">
        <v>1445</v>
      </c>
      <c r="C315" s="6">
        <v>2145</v>
      </c>
      <c r="D315" s="6">
        <v>2520</v>
      </c>
      <c r="E315" s="6">
        <v>2815</v>
      </c>
      <c r="F315" s="6">
        <v>3097</v>
      </c>
      <c r="G315" s="6">
        <v>3366</v>
      </c>
    </row>
    <row r="316" spans="1:7" x14ac:dyDescent="0.25">
      <c r="A316" s="6">
        <v>16000</v>
      </c>
      <c r="B316" s="6">
        <v>1449</v>
      </c>
      <c r="C316" s="6">
        <v>2150</v>
      </c>
      <c r="D316" s="6">
        <v>2525</v>
      </c>
      <c r="E316" s="6">
        <v>2821</v>
      </c>
      <c r="F316" s="6">
        <v>3103</v>
      </c>
      <c r="G316" s="6">
        <v>3373</v>
      </c>
    </row>
    <row r="317" spans="1:7" x14ac:dyDescent="0.25">
      <c r="A317" s="6">
        <v>16050</v>
      </c>
      <c r="B317" s="6">
        <v>1453</v>
      </c>
      <c r="C317" s="6">
        <v>2155</v>
      </c>
      <c r="D317" s="6">
        <v>2530</v>
      </c>
      <c r="E317" s="6">
        <v>2826</v>
      </c>
      <c r="F317" s="6">
        <v>3109</v>
      </c>
      <c r="G317" s="6">
        <v>3379</v>
      </c>
    </row>
    <row r="318" spans="1:7" x14ac:dyDescent="0.25">
      <c r="A318" s="6">
        <v>16100</v>
      </c>
      <c r="B318" s="6">
        <v>1456</v>
      </c>
      <c r="C318" s="6">
        <v>2159</v>
      </c>
      <c r="D318" s="6">
        <v>2535</v>
      </c>
      <c r="E318" s="6">
        <v>2832</v>
      </c>
      <c r="F318" s="6">
        <v>3115</v>
      </c>
      <c r="G318" s="6">
        <v>3386</v>
      </c>
    </row>
    <row r="319" spans="1:7" x14ac:dyDescent="0.25">
      <c r="A319" s="6">
        <v>16150</v>
      </c>
      <c r="B319" s="6">
        <v>1458</v>
      </c>
      <c r="C319" s="6">
        <v>2162</v>
      </c>
      <c r="D319" s="6">
        <v>2538</v>
      </c>
      <c r="E319" s="6">
        <v>2835</v>
      </c>
      <c r="F319" s="6">
        <v>3119</v>
      </c>
      <c r="G319" s="6">
        <v>3390</v>
      </c>
    </row>
    <row r="320" spans="1:7" x14ac:dyDescent="0.25">
      <c r="A320" s="6">
        <v>16200</v>
      </c>
      <c r="B320" s="6">
        <v>1459</v>
      </c>
      <c r="C320" s="6">
        <v>2164</v>
      </c>
      <c r="D320" s="6">
        <v>2541</v>
      </c>
      <c r="E320" s="6">
        <v>2838</v>
      </c>
      <c r="F320" s="6">
        <v>3122</v>
      </c>
      <c r="G320" s="6">
        <v>3394</v>
      </c>
    </row>
    <row r="321" spans="1:7" x14ac:dyDescent="0.25">
      <c r="A321" s="6">
        <v>16250</v>
      </c>
      <c r="B321" s="6">
        <v>1461</v>
      </c>
      <c r="C321" s="6">
        <v>2167</v>
      </c>
      <c r="D321" s="6">
        <v>2544</v>
      </c>
      <c r="E321" s="6">
        <v>2841</v>
      </c>
      <c r="F321" s="6">
        <v>3125</v>
      </c>
      <c r="G321" s="6">
        <v>3397</v>
      </c>
    </row>
    <row r="322" spans="1:7" x14ac:dyDescent="0.25">
      <c r="A322" s="6">
        <v>16300</v>
      </c>
      <c r="B322" s="6">
        <v>1462</v>
      </c>
      <c r="C322" s="6">
        <v>2169</v>
      </c>
      <c r="D322" s="6">
        <v>2546</v>
      </c>
      <c r="E322" s="6">
        <v>2844</v>
      </c>
      <c r="F322" s="6">
        <v>3128</v>
      </c>
      <c r="G322" s="6">
        <v>3401</v>
      </c>
    </row>
    <row r="323" spans="1:7" x14ac:dyDescent="0.25">
      <c r="A323" s="6">
        <v>16350</v>
      </c>
      <c r="B323" s="6">
        <v>1464</v>
      </c>
      <c r="C323" s="6">
        <v>2171</v>
      </c>
      <c r="D323" s="6">
        <v>2549</v>
      </c>
      <c r="E323" s="6">
        <v>2847</v>
      </c>
      <c r="F323" s="6">
        <v>3132</v>
      </c>
      <c r="G323" s="6">
        <v>3404</v>
      </c>
    </row>
    <row r="324" spans="1:7" x14ac:dyDescent="0.25">
      <c r="A324" s="6">
        <v>16400</v>
      </c>
      <c r="B324" s="6">
        <v>1465</v>
      </c>
      <c r="C324" s="6">
        <v>2173</v>
      </c>
      <c r="D324" s="6">
        <v>2551</v>
      </c>
      <c r="E324" s="6">
        <v>2850</v>
      </c>
      <c r="F324" s="6">
        <v>3135</v>
      </c>
      <c r="G324" s="6">
        <v>3408</v>
      </c>
    </row>
    <row r="325" spans="1:7" x14ac:dyDescent="0.25">
      <c r="A325" s="6">
        <v>16450</v>
      </c>
      <c r="B325" s="6">
        <v>1466</v>
      </c>
      <c r="C325" s="6">
        <v>2175</v>
      </c>
      <c r="D325" s="6">
        <v>2554</v>
      </c>
      <c r="E325" s="6">
        <v>2853</v>
      </c>
      <c r="F325" s="6">
        <v>3138</v>
      </c>
      <c r="G325" s="6">
        <v>3411</v>
      </c>
    </row>
    <row r="326" spans="1:7" x14ac:dyDescent="0.25">
      <c r="A326" s="6">
        <v>16500</v>
      </c>
      <c r="B326" s="6">
        <v>1468</v>
      </c>
      <c r="C326" s="6">
        <v>2177</v>
      </c>
      <c r="D326" s="6">
        <v>2557</v>
      </c>
      <c r="E326" s="6">
        <v>2856</v>
      </c>
      <c r="F326" s="6">
        <v>3141</v>
      </c>
      <c r="G326" s="6">
        <v>3415</v>
      </c>
    </row>
    <row r="327" spans="1:7" x14ac:dyDescent="0.25">
      <c r="A327" s="6">
        <v>16550</v>
      </c>
      <c r="B327" s="6">
        <v>1469</v>
      </c>
      <c r="C327" s="6">
        <v>2179</v>
      </c>
      <c r="D327" s="6">
        <v>2559</v>
      </c>
      <c r="E327" s="6">
        <v>2859</v>
      </c>
      <c r="F327" s="6">
        <v>3144</v>
      </c>
      <c r="G327" s="6">
        <v>3418</v>
      </c>
    </row>
    <row r="328" spans="1:7" x14ac:dyDescent="0.25">
      <c r="A328" s="6">
        <v>16600</v>
      </c>
      <c r="B328" s="6">
        <v>1471</v>
      </c>
      <c r="C328" s="6">
        <v>2182</v>
      </c>
      <c r="D328" s="6">
        <v>2562</v>
      </c>
      <c r="E328" s="6">
        <v>2862</v>
      </c>
      <c r="F328" s="6">
        <v>3148</v>
      </c>
      <c r="G328" s="6">
        <v>3422</v>
      </c>
    </row>
    <row r="329" spans="1:7" x14ac:dyDescent="0.25">
      <c r="A329" s="6">
        <v>16650</v>
      </c>
      <c r="B329" s="6">
        <v>1472</v>
      </c>
      <c r="C329" s="6">
        <v>2184</v>
      </c>
      <c r="D329" s="6">
        <v>2564</v>
      </c>
      <c r="E329" s="6">
        <v>2864</v>
      </c>
      <c r="F329" s="6">
        <v>3151</v>
      </c>
      <c r="G329" s="6">
        <v>3425</v>
      </c>
    </row>
    <row r="330" spans="1:7" x14ac:dyDescent="0.25">
      <c r="A330" s="6">
        <v>16700</v>
      </c>
      <c r="B330" s="6">
        <v>1473</v>
      </c>
      <c r="C330" s="6">
        <v>2186</v>
      </c>
      <c r="D330" s="6">
        <v>2567</v>
      </c>
      <c r="E330" s="6">
        <v>2867</v>
      </c>
      <c r="F330" s="6">
        <v>3154</v>
      </c>
      <c r="G330" s="6">
        <v>3428</v>
      </c>
    </row>
    <row r="331" spans="1:7" x14ac:dyDescent="0.25">
      <c r="A331" s="6">
        <v>16750</v>
      </c>
      <c r="B331" s="6">
        <v>1475</v>
      </c>
      <c r="C331" s="6">
        <v>2188</v>
      </c>
      <c r="D331" s="6">
        <v>2570</v>
      </c>
      <c r="E331" s="6">
        <v>2870</v>
      </c>
      <c r="F331" s="6">
        <v>3157</v>
      </c>
      <c r="G331" s="6">
        <v>3432</v>
      </c>
    </row>
    <row r="332" spans="1:7" x14ac:dyDescent="0.25">
      <c r="A332" s="6">
        <v>16800</v>
      </c>
      <c r="B332" s="6">
        <v>1476</v>
      </c>
      <c r="C332" s="6">
        <v>2190</v>
      </c>
      <c r="D332" s="6">
        <v>2572</v>
      </c>
      <c r="E332" s="6">
        <v>2873</v>
      </c>
      <c r="F332" s="6">
        <v>3160</v>
      </c>
      <c r="G332" s="6">
        <v>3435</v>
      </c>
    </row>
    <row r="333" spans="1:7" x14ac:dyDescent="0.25">
      <c r="A333" s="6">
        <v>16850</v>
      </c>
      <c r="B333" s="6">
        <v>1477</v>
      </c>
      <c r="C333" s="6">
        <v>2192</v>
      </c>
      <c r="D333" s="6">
        <v>2575</v>
      </c>
      <c r="E333" s="6">
        <v>2876</v>
      </c>
      <c r="F333" s="6">
        <v>3164</v>
      </c>
      <c r="G333" s="6">
        <v>3439</v>
      </c>
    </row>
    <row r="334" spans="1:7" x14ac:dyDescent="0.25">
      <c r="A334" s="6">
        <v>16900</v>
      </c>
      <c r="B334" s="6">
        <v>1479</v>
      </c>
      <c r="C334" s="6">
        <v>2194</v>
      </c>
      <c r="D334" s="6">
        <v>2577</v>
      </c>
      <c r="E334" s="6">
        <v>2879</v>
      </c>
      <c r="F334" s="6">
        <v>3167</v>
      </c>
      <c r="G334" s="6">
        <v>3442</v>
      </c>
    </row>
    <row r="335" spans="1:7" x14ac:dyDescent="0.25">
      <c r="A335" s="6">
        <v>16950</v>
      </c>
      <c r="B335" s="6">
        <v>1480</v>
      </c>
      <c r="C335" s="6">
        <v>2196</v>
      </c>
      <c r="D335" s="6">
        <v>2580</v>
      </c>
      <c r="E335" s="6">
        <v>2882</v>
      </c>
      <c r="F335" s="6">
        <v>3170</v>
      </c>
      <c r="G335" s="6">
        <v>3446</v>
      </c>
    </row>
    <row r="336" spans="1:7" x14ac:dyDescent="0.25">
      <c r="A336" s="6">
        <v>17000</v>
      </c>
      <c r="B336" s="6">
        <v>1481</v>
      </c>
      <c r="C336" s="6">
        <v>2198</v>
      </c>
      <c r="D336" s="6">
        <v>2582</v>
      </c>
      <c r="E336" s="6">
        <v>2885</v>
      </c>
      <c r="F336" s="6">
        <v>3173</v>
      </c>
      <c r="G336" s="6">
        <v>3449</v>
      </c>
    </row>
    <row r="337" spans="1:7" x14ac:dyDescent="0.25">
      <c r="A337" s="6">
        <v>17050</v>
      </c>
      <c r="B337" s="6">
        <v>1483</v>
      </c>
      <c r="C337" s="6">
        <v>2200</v>
      </c>
      <c r="D337" s="6">
        <v>2585</v>
      </c>
      <c r="E337" s="6">
        <v>2887</v>
      </c>
      <c r="F337" s="6">
        <v>3176</v>
      </c>
      <c r="G337" s="6">
        <v>3452</v>
      </c>
    </row>
    <row r="338" spans="1:7" x14ac:dyDescent="0.25">
      <c r="A338" s="6">
        <v>17100</v>
      </c>
      <c r="B338" s="6">
        <v>1484</v>
      </c>
      <c r="C338" s="6">
        <v>2203</v>
      </c>
      <c r="D338" s="6">
        <v>2588</v>
      </c>
      <c r="E338" s="6">
        <v>2890</v>
      </c>
      <c r="F338" s="6">
        <v>3179</v>
      </c>
      <c r="G338" s="6">
        <v>3456</v>
      </c>
    </row>
    <row r="339" spans="1:7" x14ac:dyDescent="0.25">
      <c r="A339" s="6">
        <v>17150</v>
      </c>
      <c r="B339" s="6">
        <v>1486</v>
      </c>
      <c r="C339" s="6">
        <v>2205</v>
      </c>
      <c r="D339" s="6">
        <v>2590</v>
      </c>
      <c r="E339" s="6">
        <v>2893</v>
      </c>
      <c r="F339" s="6">
        <v>3182</v>
      </c>
      <c r="G339" s="6">
        <v>3459</v>
      </c>
    </row>
    <row r="340" spans="1:7" x14ac:dyDescent="0.25">
      <c r="A340" s="6">
        <v>17200</v>
      </c>
      <c r="B340" s="6">
        <v>1487</v>
      </c>
      <c r="C340" s="6">
        <v>2207</v>
      </c>
      <c r="D340" s="6">
        <v>2593</v>
      </c>
      <c r="E340" s="6">
        <v>2896</v>
      </c>
      <c r="F340" s="6">
        <v>3186</v>
      </c>
      <c r="G340" s="6">
        <v>3463</v>
      </c>
    </row>
    <row r="341" spans="1:7" x14ac:dyDescent="0.25">
      <c r="A341" s="6">
        <v>17250</v>
      </c>
      <c r="B341" s="6">
        <v>1488</v>
      </c>
      <c r="C341" s="6">
        <v>2209</v>
      </c>
      <c r="D341" s="6">
        <v>2595</v>
      </c>
      <c r="E341" s="6">
        <v>2899</v>
      </c>
      <c r="F341" s="6">
        <v>3189</v>
      </c>
      <c r="G341" s="6">
        <v>3466</v>
      </c>
    </row>
    <row r="342" spans="1:7" x14ac:dyDescent="0.25">
      <c r="A342" s="6">
        <v>17300</v>
      </c>
      <c r="B342" s="6">
        <v>1490</v>
      </c>
      <c r="C342" s="6">
        <v>2211</v>
      </c>
      <c r="D342" s="6">
        <v>2598</v>
      </c>
      <c r="E342" s="6">
        <v>2902</v>
      </c>
      <c r="F342" s="6">
        <v>3192</v>
      </c>
      <c r="G342" s="6">
        <v>3470</v>
      </c>
    </row>
    <row r="343" spans="1:7" x14ac:dyDescent="0.25">
      <c r="A343" s="6">
        <v>17350</v>
      </c>
      <c r="B343" s="6">
        <v>1491</v>
      </c>
      <c r="C343" s="6">
        <v>2213</v>
      </c>
      <c r="D343" s="6">
        <v>2600</v>
      </c>
      <c r="E343" s="6">
        <v>2905</v>
      </c>
      <c r="F343" s="6">
        <v>3195</v>
      </c>
      <c r="G343" s="6">
        <v>3473</v>
      </c>
    </row>
    <row r="344" spans="1:7" x14ac:dyDescent="0.25">
      <c r="A344" s="6">
        <v>17400</v>
      </c>
      <c r="B344" s="6">
        <v>1492</v>
      </c>
      <c r="C344" s="6">
        <v>2215</v>
      </c>
      <c r="D344" s="6">
        <v>2603</v>
      </c>
      <c r="E344" s="6">
        <v>2907</v>
      </c>
      <c r="F344" s="6">
        <v>3198</v>
      </c>
      <c r="G344" s="6">
        <v>3476</v>
      </c>
    </row>
    <row r="345" spans="1:7" x14ac:dyDescent="0.25">
      <c r="A345" s="6">
        <v>17450</v>
      </c>
      <c r="B345" s="6">
        <v>1494</v>
      </c>
      <c r="C345" s="6">
        <v>2217</v>
      </c>
      <c r="D345" s="6">
        <v>2605</v>
      </c>
      <c r="E345" s="6">
        <v>2910</v>
      </c>
      <c r="F345" s="6">
        <v>3201</v>
      </c>
      <c r="G345" s="6">
        <v>3480</v>
      </c>
    </row>
    <row r="346" spans="1:7" x14ac:dyDescent="0.25">
      <c r="A346" s="6">
        <v>17500</v>
      </c>
      <c r="B346" s="6">
        <v>1495</v>
      </c>
      <c r="C346" s="6">
        <v>2219</v>
      </c>
      <c r="D346" s="6">
        <v>2608</v>
      </c>
      <c r="E346" s="6">
        <v>2913</v>
      </c>
      <c r="F346" s="6">
        <v>3204</v>
      </c>
      <c r="G346" s="6">
        <v>3483</v>
      </c>
    </row>
    <row r="347" spans="1:7" x14ac:dyDescent="0.25">
      <c r="A347" s="6">
        <v>17550</v>
      </c>
      <c r="B347" s="6">
        <v>1497</v>
      </c>
      <c r="C347" s="6">
        <v>2222</v>
      </c>
      <c r="D347" s="6">
        <v>2611</v>
      </c>
      <c r="E347" s="6">
        <v>2916</v>
      </c>
      <c r="F347" s="6">
        <v>3208</v>
      </c>
      <c r="G347" s="6">
        <v>3487</v>
      </c>
    </row>
    <row r="348" spans="1:7" x14ac:dyDescent="0.25">
      <c r="A348" s="6">
        <v>17600</v>
      </c>
      <c r="B348" s="6">
        <v>1498</v>
      </c>
      <c r="C348" s="6">
        <v>2224</v>
      </c>
      <c r="D348" s="6">
        <v>2613</v>
      </c>
      <c r="E348" s="6">
        <v>2919</v>
      </c>
      <c r="F348" s="6">
        <v>3211</v>
      </c>
      <c r="G348" s="6">
        <v>3490</v>
      </c>
    </row>
    <row r="349" spans="1:7" x14ac:dyDescent="0.25">
      <c r="A349" s="6">
        <v>17650</v>
      </c>
      <c r="B349" s="6">
        <v>1499</v>
      </c>
      <c r="C349" s="6">
        <v>2226</v>
      </c>
      <c r="D349" s="6">
        <v>2616</v>
      </c>
      <c r="E349" s="6">
        <v>2922</v>
      </c>
      <c r="F349" s="6">
        <v>3214</v>
      </c>
      <c r="G349" s="6">
        <v>3494</v>
      </c>
    </row>
    <row r="350" spans="1:7" x14ac:dyDescent="0.25">
      <c r="A350" s="6">
        <v>17700</v>
      </c>
      <c r="B350" s="6">
        <v>1501</v>
      </c>
      <c r="C350" s="6">
        <v>2228</v>
      </c>
      <c r="D350" s="6">
        <v>2618</v>
      </c>
      <c r="E350" s="6">
        <v>2925</v>
      </c>
      <c r="F350" s="6">
        <v>3217</v>
      </c>
      <c r="G350" s="6">
        <v>3497</v>
      </c>
    </row>
    <row r="351" spans="1:7" x14ac:dyDescent="0.25">
      <c r="A351" s="6">
        <v>17750</v>
      </c>
      <c r="B351" s="6">
        <v>1502</v>
      </c>
      <c r="C351" s="6">
        <v>2230</v>
      </c>
      <c r="D351" s="6">
        <v>2621</v>
      </c>
      <c r="E351" s="6">
        <v>2928</v>
      </c>
      <c r="F351" s="6">
        <v>3220</v>
      </c>
      <c r="G351" s="6">
        <v>3500</v>
      </c>
    </row>
    <row r="352" spans="1:7" x14ac:dyDescent="0.25">
      <c r="A352" s="6">
        <v>17800</v>
      </c>
      <c r="B352" s="6">
        <v>1503</v>
      </c>
      <c r="C352" s="6">
        <v>2232</v>
      </c>
      <c r="D352" s="6">
        <v>2623</v>
      </c>
      <c r="E352" s="6">
        <v>2930</v>
      </c>
      <c r="F352" s="6">
        <v>3223</v>
      </c>
      <c r="G352" s="6">
        <v>3504</v>
      </c>
    </row>
    <row r="353" spans="1:7" x14ac:dyDescent="0.25">
      <c r="A353" s="6">
        <v>17850</v>
      </c>
      <c r="B353" s="6">
        <v>1505</v>
      </c>
      <c r="C353" s="6">
        <v>2234</v>
      </c>
      <c r="D353" s="6">
        <v>2626</v>
      </c>
      <c r="E353" s="6">
        <v>2933</v>
      </c>
      <c r="F353" s="6">
        <v>3227</v>
      </c>
      <c r="G353" s="6">
        <v>3507</v>
      </c>
    </row>
    <row r="354" spans="1:7" x14ac:dyDescent="0.25">
      <c r="A354" s="6">
        <v>17900</v>
      </c>
      <c r="B354" s="6">
        <v>1506</v>
      </c>
      <c r="C354" s="6">
        <v>2236</v>
      </c>
      <c r="D354" s="6">
        <v>2629</v>
      </c>
      <c r="E354" s="6">
        <v>2936</v>
      </c>
      <c r="F354" s="6">
        <v>3230</v>
      </c>
      <c r="G354" s="6">
        <v>3511</v>
      </c>
    </row>
    <row r="355" spans="1:7" x14ac:dyDescent="0.25">
      <c r="A355" s="6">
        <v>17950</v>
      </c>
      <c r="B355" s="6">
        <v>1507</v>
      </c>
      <c r="C355" s="6">
        <v>2238</v>
      </c>
      <c r="D355" s="6">
        <v>2631</v>
      </c>
      <c r="E355" s="6">
        <v>2939</v>
      </c>
      <c r="F355" s="6">
        <v>3233</v>
      </c>
      <c r="G355" s="6">
        <v>3514</v>
      </c>
    </row>
    <row r="356" spans="1:7" x14ac:dyDescent="0.25">
      <c r="A356" s="6">
        <v>18000</v>
      </c>
      <c r="B356" s="6">
        <v>1509</v>
      </c>
      <c r="C356" s="6">
        <v>2240</v>
      </c>
      <c r="D356" s="6">
        <v>2634</v>
      </c>
      <c r="E356" s="6">
        <v>2942</v>
      </c>
      <c r="F356" s="6">
        <v>3236</v>
      </c>
      <c r="G356" s="6">
        <v>3518</v>
      </c>
    </row>
    <row r="357" spans="1:7" x14ac:dyDescent="0.25">
      <c r="A357" s="6">
        <v>18050</v>
      </c>
      <c r="B357" s="6">
        <v>1510</v>
      </c>
      <c r="C357" s="6">
        <v>2243</v>
      </c>
      <c r="D357" s="6">
        <v>2636</v>
      </c>
      <c r="E357" s="6">
        <v>2945</v>
      </c>
      <c r="F357" s="6">
        <v>3239</v>
      </c>
      <c r="G357" s="6">
        <v>3521</v>
      </c>
    </row>
    <row r="358" spans="1:7" x14ac:dyDescent="0.25">
      <c r="A358" s="6">
        <v>18100</v>
      </c>
      <c r="B358" s="6">
        <v>1512</v>
      </c>
      <c r="C358" s="6">
        <v>2245</v>
      </c>
      <c r="D358" s="6">
        <v>2639</v>
      </c>
      <c r="E358" s="6">
        <v>2948</v>
      </c>
      <c r="F358" s="6">
        <v>3242</v>
      </c>
      <c r="G358" s="6">
        <v>3524</v>
      </c>
    </row>
    <row r="359" spans="1:7" x14ac:dyDescent="0.25">
      <c r="A359" s="6">
        <v>18150</v>
      </c>
      <c r="B359" s="6">
        <v>1513</v>
      </c>
      <c r="C359" s="6">
        <v>2247</v>
      </c>
      <c r="D359" s="6">
        <v>2641</v>
      </c>
      <c r="E359" s="6">
        <v>2950</v>
      </c>
      <c r="F359" s="6">
        <v>3245</v>
      </c>
      <c r="G359" s="6">
        <v>3528</v>
      </c>
    </row>
    <row r="360" spans="1:7" x14ac:dyDescent="0.25">
      <c r="A360" s="6">
        <v>18200</v>
      </c>
      <c r="B360" s="6">
        <v>1514</v>
      </c>
      <c r="C360" s="6">
        <v>2249</v>
      </c>
      <c r="D360" s="6">
        <v>2644</v>
      </c>
      <c r="E360" s="6">
        <v>2953</v>
      </c>
      <c r="F360" s="6">
        <v>3249</v>
      </c>
      <c r="G360" s="6">
        <v>3531</v>
      </c>
    </row>
    <row r="361" spans="1:7" x14ac:dyDescent="0.25">
      <c r="A361" s="6">
        <v>18250</v>
      </c>
      <c r="B361" s="6">
        <v>1516</v>
      </c>
      <c r="C361" s="6">
        <v>2251</v>
      </c>
      <c r="D361" s="6">
        <v>2647</v>
      </c>
      <c r="E361" s="6">
        <v>2956</v>
      </c>
      <c r="F361" s="6">
        <v>3252</v>
      </c>
      <c r="G361" s="6">
        <v>3535</v>
      </c>
    </row>
    <row r="362" spans="1:7" x14ac:dyDescent="0.25">
      <c r="A362" s="6">
        <v>18300</v>
      </c>
      <c r="B362" s="6">
        <v>1517</v>
      </c>
      <c r="C362" s="6">
        <v>2253</v>
      </c>
      <c r="D362" s="6">
        <v>2649</v>
      </c>
      <c r="E362" s="6">
        <v>2959</v>
      </c>
      <c r="F362" s="6">
        <v>3255</v>
      </c>
      <c r="G362" s="6">
        <v>3538</v>
      </c>
    </row>
    <row r="363" spans="1:7" x14ac:dyDescent="0.25">
      <c r="A363" s="6">
        <v>18350</v>
      </c>
      <c r="B363" s="6">
        <v>1520</v>
      </c>
      <c r="C363" s="6">
        <v>2256</v>
      </c>
      <c r="D363" s="6">
        <v>2652</v>
      </c>
      <c r="E363" s="6">
        <v>2963</v>
      </c>
      <c r="F363" s="6">
        <v>3259</v>
      </c>
      <c r="G363" s="6">
        <v>3542</v>
      </c>
    </row>
    <row r="364" spans="1:7" x14ac:dyDescent="0.25">
      <c r="A364" s="6">
        <v>18400</v>
      </c>
      <c r="B364" s="6">
        <v>1522</v>
      </c>
      <c r="C364" s="6">
        <v>2259</v>
      </c>
      <c r="D364" s="6">
        <v>2655</v>
      </c>
      <c r="E364" s="6">
        <v>2966</v>
      </c>
      <c r="F364" s="6">
        <v>3263</v>
      </c>
      <c r="G364" s="6">
        <v>3547</v>
      </c>
    </row>
    <row r="365" spans="1:7" x14ac:dyDescent="0.25">
      <c r="A365" s="6">
        <v>18450</v>
      </c>
      <c r="B365" s="6">
        <v>1524</v>
      </c>
      <c r="C365" s="6">
        <v>2262</v>
      </c>
      <c r="D365" s="6">
        <v>2658</v>
      </c>
      <c r="E365" s="6">
        <v>2970</v>
      </c>
      <c r="F365" s="6">
        <v>3266</v>
      </c>
      <c r="G365" s="6">
        <v>3551</v>
      </c>
    </row>
    <row r="366" spans="1:7" x14ac:dyDescent="0.25">
      <c r="A366" s="6">
        <v>18500</v>
      </c>
      <c r="B366" s="6">
        <v>1526</v>
      </c>
      <c r="C366" s="6">
        <v>2265</v>
      </c>
      <c r="D366" s="6">
        <v>2662</v>
      </c>
      <c r="E366" s="6">
        <v>2973</v>
      </c>
      <c r="F366" s="6">
        <v>3270</v>
      </c>
      <c r="G366" s="6">
        <v>3555</v>
      </c>
    </row>
    <row r="367" spans="1:7" x14ac:dyDescent="0.25">
      <c r="A367" s="6">
        <v>18550</v>
      </c>
      <c r="B367" s="6">
        <v>1528</v>
      </c>
      <c r="C367" s="6">
        <v>2268</v>
      </c>
      <c r="D367" s="6">
        <v>2665</v>
      </c>
      <c r="E367" s="6">
        <v>2976</v>
      </c>
      <c r="F367" s="6">
        <v>3274</v>
      </c>
      <c r="G367" s="6">
        <v>3559</v>
      </c>
    </row>
    <row r="368" spans="1:7" x14ac:dyDescent="0.25">
      <c r="A368" s="6">
        <v>18600</v>
      </c>
      <c r="B368" s="6">
        <v>1530</v>
      </c>
      <c r="C368" s="6">
        <v>2271</v>
      </c>
      <c r="D368" s="6">
        <v>2668</v>
      </c>
      <c r="E368" s="6">
        <v>2980</v>
      </c>
      <c r="F368" s="6">
        <v>3278</v>
      </c>
      <c r="G368" s="6">
        <v>3563</v>
      </c>
    </row>
    <row r="369" spans="1:7" x14ac:dyDescent="0.25">
      <c r="A369" s="6">
        <v>18650</v>
      </c>
      <c r="B369" s="6">
        <v>1532</v>
      </c>
      <c r="C369" s="6">
        <v>2274</v>
      </c>
      <c r="D369" s="6">
        <v>2671</v>
      </c>
      <c r="E369" s="6">
        <v>2983</v>
      </c>
      <c r="F369" s="6">
        <v>3282</v>
      </c>
      <c r="G369" s="6">
        <v>3567</v>
      </c>
    </row>
    <row r="370" spans="1:7" x14ac:dyDescent="0.25">
      <c r="A370" s="6">
        <v>18700</v>
      </c>
      <c r="B370" s="6">
        <v>1535</v>
      </c>
      <c r="C370" s="6">
        <v>2277</v>
      </c>
      <c r="D370" s="6">
        <v>2674</v>
      </c>
      <c r="E370" s="6">
        <v>2987</v>
      </c>
      <c r="F370" s="6">
        <v>3285</v>
      </c>
      <c r="G370" s="6">
        <v>3571</v>
      </c>
    </row>
    <row r="371" spans="1:7" x14ac:dyDescent="0.25">
      <c r="A371" s="6">
        <v>18750</v>
      </c>
      <c r="B371" s="6">
        <v>1537</v>
      </c>
      <c r="C371" s="6">
        <v>2280</v>
      </c>
      <c r="D371" s="6">
        <v>2677</v>
      </c>
      <c r="E371" s="6">
        <v>2990</v>
      </c>
      <c r="F371" s="6">
        <v>3289</v>
      </c>
      <c r="G371" s="6">
        <v>3575</v>
      </c>
    </row>
    <row r="372" spans="1:7" x14ac:dyDescent="0.25">
      <c r="A372" s="6">
        <v>18800</v>
      </c>
      <c r="B372" s="6">
        <v>1539</v>
      </c>
      <c r="C372" s="6">
        <v>2283</v>
      </c>
      <c r="D372" s="6">
        <v>2680</v>
      </c>
      <c r="E372" s="6">
        <v>2994</v>
      </c>
      <c r="F372" s="6">
        <v>3293</v>
      </c>
      <c r="G372" s="6">
        <v>3579</v>
      </c>
    </row>
    <row r="373" spans="1:7" x14ac:dyDescent="0.25">
      <c r="A373" s="6">
        <v>18850</v>
      </c>
      <c r="B373" s="6">
        <v>1541</v>
      </c>
      <c r="C373" s="6">
        <v>2285</v>
      </c>
      <c r="D373" s="6">
        <v>2683</v>
      </c>
      <c r="E373" s="6">
        <v>2997</v>
      </c>
      <c r="F373" s="6">
        <v>3297</v>
      </c>
      <c r="G373" s="6">
        <v>3584</v>
      </c>
    </row>
    <row r="374" spans="1:7" x14ac:dyDescent="0.25">
      <c r="A374" s="6">
        <v>18900</v>
      </c>
      <c r="B374" s="6">
        <v>1543</v>
      </c>
      <c r="C374" s="6">
        <v>2288</v>
      </c>
      <c r="D374" s="6">
        <v>2686</v>
      </c>
      <c r="E374" s="6">
        <v>3000</v>
      </c>
      <c r="F374" s="6">
        <v>3301</v>
      </c>
      <c r="G374" s="6">
        <v>3588</v>
      </c>
    </row>
    <row r="375" spans="1:7" x14ac:dyDescent="0.25">
      <c r="A375" s="6">
        <v>18950</v>
      </c>
      <c r="B375" s="6">
        <v>1545</v>
      </c>
      <c r="C375" s="6">
        <v>2291</v>
      </c>
      <c r="D375" s="6">
        <v>2689</v>
      </c>
      <c r="E375" s="6">
        <v>3004</v>
      </c>
      <c r="F375" s="6">
        <v>3304</v>
      </c>
      <c r="G375" s="6">
        <v>3592</v>
      </c>
    </row>
    <row r="376" spans="1:7" x14ac:dyDescent="0.25">
      <c r="A376" s="6">
        <v>19000</v>
      </c>
      <c r="B376" s="6">
        <v>1547</v>
      </c>
      <c r="C376" s="6">
        <v>2294</v>
      </c>
      <c r="D376" s="6">
        <v>2692</v>
      </c>
      <c r="E376" s="6">
        <v>3007</v>
      </c>
      <c r="F376" s="6">
        <v>3308</v>
      </c>
      <c r="G376" s="6">
        <v>3596</v>
      </c>
    </row>
    <row r="377" spans="1:7" x14ac:dyDescent="0.25">
      <c r="A377" s="6">
        <v>19050</v>
      </c>
      <c r="B377" s="6">
        <v>1550</v>
      </c>
      <c r="C377" s="6">
        <v>2297</v>
      </c>
      <c r="D377" s="6">
        <v>2695</v>
      </c>
      <c r="E377" s="6">
        <v>3011</v>
      </c>
      <c r="F377" s="6">
        <v>3312</v>
      </c>
      <c r="G377" s="6">
        <v>3600</v>
      </c>
    </row>
    <row r="378" spans="1:7" x14ac:dyDescent="0.25">
      <c r="A378" s="6">
        <v>19100</v>
      </c>
      <c r="B378" s="6">
        <v>1552</v>
      </c>
      <c r="C378" s="6">
        <v>2300</v>
      </c>
      <c r="D378" s="6">
        <v>2698</v>
      </c>
      <c r="E378" s="6">
        <v>3014</v>
      </c>
      <c r="F378" s="6">
        <v>3316</v>
      </c>
      <c r="G378" s="6">
        <v>3604</v>
      </c>
    </row>
    <row r="379" spans="1:7" x14ac:dyDescent="0.25">
      <c r="A379" s="6">
        <v>19150</v>
      </c>
      <c r="B379" s="6">
        <v>1554</v>
      </c>
      <c r="C379" s="6">
        <v>2303</v>
      </c>
      <c r="D379" s="6">
        <v>2702</v>
      </c>
      <c r="E379" s="6">
        <v>3018</v>
      </c>
      <c r="F379" s="6">
        <v>3319</v>
      </c>
      <c r="G379" s="6">
        <v>3608</v>
      </c>
    </row>
    <row r="380" spans="1:7" x14ac:dyDescent="0.25">
      <c r="A380" s="6">
        <v>19200</v>
      </c>
      <c r="B380" s="6">
        <v>1556</v>
      </c>
      <c r="C380" s="6">
        <v>2306</v>
      </c>
      <c r="D380" s="6">
        <v>2705</v>
      </c>
      <c r="E380" s="6">
        <v>3021</v>
      </c>
      <c r="F380" s="6">
        <v>3323</v>
      </c>
      <c r="G380" s="6">
        <v>3612</v>
      </c>
    </row>
    <row r="381" spans="1:7" x14ac:dyDescent="0.25">
      <c r="A381" s="6">
        <v>19250</v>
      </c>
      <c r="B381" s="6">
        <v>1558</v>
      </c>
      <c r="C381" s="6">
        <v>2309</v>
      </c>
      <c r="D381" s="6">
        <v>2708</v>
      </c>
      <c r="E381" s="6">
        <v>3025</v>
      </c>
      <c r="F381" s="6">
        <v>3327</v>
      </c>
      <c r="G381" s="6">
        <v>3616</v>
      </c>
    </row>
    <row r="382" spans="1:7" x14ac:dyDescent="0.25">
      <c r="A382" s="6">
        <v>19300</v>
      </c>
      <c r="B382" s="6">
        <v>1560</v>
      </c>
      <c r="C382" s="6">
        <v>2312</v>
      </c>
      <c r="D382" s="6">
        <v>2711</v>
      </c>
      <c r="E382" s="6">
        <v>3028</v>
      </c>
      <c r="F382" s="6">
        <v>3331</v>
      </c>
      <c r="G382" s="6">
        <v>3621</v>
      </c>
    </row>
    <row r="383" spans="1:7" x14ac:dyDescent="0.25">
      <c r="A383" s="6">
        <v>19350</v>
      </c>
      <c r="B383" s="6">
        <v>1563</v>
      </c>
      <c r="C383" s="6">
        <v>2315</v>
      </c>
      <c r="D383" s="6">
        <v>2714</v>
      </c>
      <c r="E383" s="6">
        <v>3031</v>
      </c>
      <c r="F383" s="6">
        <v>3335</v>
      </c>
      <c r="G383" s="6">
        <v>3625</v>
      </c>
    </row>
    <row r="384" spans="1:7" x14ac:dyDescent="0.25">
      <c r="A384" s="6">
        <v>19400</v>
      </c>
      <c r="B384" s="6">
        <v>1565</v>
      </c>
      <c r="C384" s="6">
        <v>2318</v>
      </c>
      <c r="D384" s="6">
        <v>2717</v>
      </c>
      <c r="E384" s="6">
        <v>3035</v>
      </c>
      <c r="F384" s="6">
        <v>3338</v>
      </c>
      <c r="G384" s="6">
        <v>3629</v>
      </c>
    </row>
    <row r="385" spans="1:7" x14ac:dyDescent="0.25">
      <c r="A385" s="6">
        <v>19450</v>
      </c>
      <c r="B385" s="6">
        <v>1567</v>
      </c>
      <c r="C385" s="6">
        <v>2320</v>
      </c>
      <c r="D385" s="6">
        <v>2720</v>
      </c>
      <c r="E385" s="6">
        <v>3038</v>
      </c>
      <c r="F385" s="6">
        <v>3342</v>
      </c>
      <c r="G385" s="6">
        <v>3633</v>
      </c>
    </row>
    <row r="386" spans="1:7" x14ac:dyDescent="0.25">
      <c r="A386" s="6">
        <v>19500</v>
      </c>
      <c r="B386" s="6">
        <v>1569</v>
      </c>
      <c r="C386" s="6">
        <v>2323</v>
      </c>
      <c r="D386" s="6">
        <v>2723</v>
      </c>
      <c r="E386" s="6">
        <v>3042</v>
      </c>
      <c r="F386" s="6">
        <v>3346</v>
      </c>
      <c r="G386" s="6">
        <v>3637</v>
      </c>
    </row>
    <row r="387" spans="1:7" x14ac:dyDescent="0.25">
      <c r="A387" s="6">
        <v>19550</v>
      </c>
      <c r="B387" s="6">
        <v>1571</v>
      </c>
      <c r="C387" s="6">
        <v>2326</v>
      </c>
      <c r="D387" s="6">
        <v>2726</v>
      </c>
      <c r="E387" s="6">
        <v>3045</v>
      </c>
      <c r="F387" s="6">
        <v>3350</v>
      </c>
      <c r="G387" s="6">
        <v>3641</v>
      </c>
    </row>
    <row r="388" spans="1:7" x14ac:dyDescent="0.25">
      <c r="A388" s="6">
        <v>19600</v>
      </c>
      <c r="B388" s="6">
        <v>1573</v>
      </c>
      <c r="C388" s="6">
        <v>2329</v>
      </c>
      <c r="D388" s="6">
        <v>2729</v>
      </c>
      <c r="E388" s="6">
        <v>3049</v>
      </c>
      <c r="F388" s="6">
        <v>3353</v>
      </c>
      <c r="G388" s="6">
        <v>3645</v>
      </c>
    </row>
    <row r="389" spans="1:7" x14ac:dyDescent="0.25">
      <c r="A389" s="6">
        <v>19650</v>
      </c>
      <c r="B389" s="6">
        <v>1575</v>
      </c>
      <c r="C389" s="6">
        <v>2332</v>
      </c>
      <c r="D389" s="6">
        <v>2732</v>
      </c>
      <c r="E389" s="6">
        <v>3052</v>
      </c>
      <c r="F389" s="6">
        <v>3357</v>
      </c>
      <c r="G389" s="6">
        <v>3649</v>
      </c>
    </row>
    <row r="390" spans="1:7" x14ac:dyDescent="0.25">
      <c r="A390" s="6">
        <v>19700</v>
      </c>
      <c r="B390" s="6">
        <v>1578</v>
      </c>
      <c r="C390" s="6">
        <v>2335</v>
      </c>
      <c r="D390" s="6">
        <v>2735</v>
      </c>
      <c r="E390" s="6">
        <v>3055</v>
      </c>
      <c r="F390" s="6">
        <v>3361</v>
      </c>
      <c r="G390" s="6">
        <v>3653</v>
      </c>
    </row>
    <row r="391" spans="1:7" x14ac:dyDescent="0.25">
      <c r="A391" s="6">
        <v>19750</v>
      </c>
      <c r="B391" s="6">
        <v>1580</v>
      </c>
      <c r="C391" s="6">
        <v>2338</v>
      </c>
      <c r="D391" s="6">
        <v>2738</v>
      </c>
      <c r="E391" s="6">
        <v>3059</v>
      </c>
      <c r="F391" s="6">
        <v>3365</v>
      </c>
      <c r="G391" s="6">
        <v>3658</v>
      </c>
    </row>
    <row r="392" spans="1:7" x14ac:dyDescent="0.25">
      <c r="A392" s="6">
        <v>19800</v>
      </c>
      <c r="B392" s="6">
        <v>1582</v>
      </c>
      <c r="C392" s="6">
        <v>2341</v>
      </c>
      <c r="D392" s="6">
        <v>2742</v>
      </c>
      <c r="E392" s="6">
        <v>3062</v>
      </c>
      <c r="F392" s="6">
        <v>3369</v>
      </c>
      <c r="G392" s="6">
        <v>3662</v>
      </c>
    </row>
    <row r="393" spans="1:7" x14ac:dyDescent="0.25">
      <c r="A393" s="6">
        <v>19850</v>
      </c>
      <c r="B393" s="6">
        <v>1584</v>
      </c>
      <c r="C393" s="6">
        <v>2344</v>
      </c>
      <c r="D393" s="6">
        <v>2745</v>
      </c>
      <c r="E393" s="6">
        <v>3066</v>
      </c>
      <c r="F393" s="6">
        <v>3372</v>
      </c>
      <c r="G393" s="6">
        <v>3666</v>
      </c>
    </row>
    <row r="394" spans="1:7" x14ac:dyDescent="0.25">
      <c r="A394" s="6">
        <v>19900</v>
      </c>
      <c r="B394" s="6">
        <v>1586</v>
      </c>
      <c r="C394" s="6">
        <v>2347</v>
      </c>
      <c r="D394" s="6">
        <v>2748</v>
      </c>
      <c r="E394" s="6">
        <v>3069</v>
      </c>
      <c r="F394" s="6">
        <v>3376</v>
      </c>
      <c r="G394" s="6">
        <v>3670</v>
      </c>
    </row>
    <row r="395" spans="1:7" x14ac:dyDescent="0.25">
      <c r="A395" s="6">
        <v>19950</v>
      </c>
      <c r="B395" s="6">
        <v>1588</v>
      </c>
      <c r="C395" s="6">
        <v>2350</v>
      </c>
      <c r="D395" s="6">
        <v>2751</v>
      </c>
      <c r="E395" s="6">
        <v>3073</v>
      </c>
      <c r="F395" s="6">
        <v>3380</v>
      </c>
      <c r="G395" s="6">
        <v>3674</v>
      </c>
    </row>
    <row r="396" spans="1:7" x14ac:dyDescent="0.25">
      <c r="A396" s="6">
        <v>20000</v>
      </c>
      <c r="B396" s="6">
        <v>1591</v>
      </c>
      <c r="C396" s="6">
        <v>2353</v>
      </c>
      <c r="D396" s="6">
        <v>2754</v>
      </c>
      <c r="E396" s="6">
        <v>3076</v>
      </c>
      <c r="F396" s="6">
        <v>3384</v>
      </c>
      <c r="G396" s="6">
        <v>3678</v>
      </c>
    </row>
    <row r="397" spans="1:7" x14ac:dyDescent="0.25">
      <c r="A397" s="6">
        <v>20050</v>
      </c>
      <c r="B397" s="6">
        <v>1593</v>
      </c>
      <c r="C397" s="6">
        <v>2355</v>
      </c>
      <c r="D397" s="6">
        <v>2757</v>
      </c>
      <c r="E397" s="6">
        <v>3080</v>
      </c>
      <c r="F397" s="6">
        <v>3387</v>
      </c>
      <c r="G397" s="6">
        <v>3682</v>
      </c>
    </row>
    <row r="398" spans="1:7" x14ac:dyDescent="0.25">
      <c r="A398" s="6">
        <v>20100</v>
      </c>
      <c r="B398" s="6">
        <v>1595</v>
      </c>
      <c r="C398" s="6">
        <v>2358</v>
      </c>
      <c r="D398" s="6">
        <v>2760</v>
      </c>
      <c r="E398" s="6">
        <v>3083</v>
      </c>
      <c r="F398" s="6">
        <v>3391</v>
      </c>
      <c r="G398" s="6">
        <v>3686</v>
      </c>
    </row>
    <row r="399" spans="1:7" x14ac:dyDescent="0.25">
      <c r="A399" s="6">
        <v>20150</v>
      </c>
      <c r="B399" s="6">
        <v>1597</v>
      </c>
      <c r="C399" s="6">
        <v>2361</v>
      </c>
      <c r="D399" s="6">
        <v>2763</v>
      </c>
      <c r="E399" s="6">
        <v>3086</v>
      </c>
      <c r="F399" s="6">
        <v>3395</v>
      </c>
      <c r="G399" s="6">
        <v>3690</v>
      </c>
    </row>
    <row r="400" spans="1:7" x14ac:dyDescent="0.25">
      <c r="A400" s="6">
        <v>20200</v>
      </c>
      <c r="B400" s="6">
        <v>1599</v>
      </c>
      <c r="C400" s="6">
        <v>2364</v>
      </c>
      <c r="D400" s="6">
        <v>2766</v>
      </c>
      <c r="E400" s="6">
        <v>3090</v>
      </c>
      <c r="F400" s="6">
        <v>3399</v>
      </c>
      <c r="G400" s="6">
        <v>3695</v>
      </c>
    </row>
    <row r="401" spans="1:7" x14ac:dyDescent="0.25">
      <c r="A401" s="6">
        <v>20250</v>
      </c>
      <c r="B401" s="6">
        <v>1601</v>
      </c>
      <c r="C401" s="6">
        <v>2367</v>
      </c>
      <c r="D401" s="6">
        <v>2769</v>
      </c>
      <c r="E401" s="6">
        <v>3093</v>
      </c>
      <c r="F401" s="6">
        <v>3403</v>
      </c>
      <c r="G401" s="6">
        <v>3699</v>
      </c>
    </row>
    <row r="402" spans="1:7" x14ac:dyDescent="0.25">
      <c r="A402" s="6">
        <v>20300</v>
      </c>
      <c r="B402" s="6">
        <v>1603</v>
      </c>
      <c r="C402" s="6">
        <v>2370</v>
      </c>
      <c r="D402" s="6">
        <v>2772</v>
      </c>
      <c r="E402" s="6">
        <v>3097</v>
      </c>
      <c r="F402" s="6">
        <v>3406</v>
      </c>
      <c r="G402" s="6">
        <v>3703</v>
      </c>
    </row>
    <row r="403" spans="1:7" x14ac:dyDescent="0.25">
      <c r="A403" s="6">
        <v>20350</v>
      </c>
      <c r="B403" s="6">
        <v>1606</v>
      </c>
      <c r="C403" s="6">
        <v>2373</v>
      </c>
      <c r="D403" s="6">
        <v>2775</v>
      </c>
      <c r="E403" s="6">
        <v>3100</v>
      </c>
      <c r="F403" s="6">
        <v>3410</v>
      </c>
      <c r="G403" s="6">
        <v>3707</v>
      </c>
    </row>
    <row r="404" spans="1:7" x14ac:dyDescent="0.25">
      <c r="A404" s="6">
        <v>20400</v>
      </c>
      <c r="B404" s="6">
        <v>1608</v>
      </c>
      <c r="C404" s="6">
        <v>2376</v>
      </c>
      <c r="D404" s="6">
        <v>2778</v>
      </c>
      <c r="E404" s="6">
        <v>3104</v>
      </c>
      <c r="F404" s="6">
        <v>3414</v>
      </c>
      <c r="G404" s="6">
        <v>3711</v>
      </c>
    </row>
    <row r="405" spans="1:7" x14ac:dyDescent="0.25">
      <c r="A405" s="6">
        <v>20450</v>
      </c>
      <c r="B405" s="6">
        <v>1610</v>
      </c>
      <c r="C405" s="6">
        <v>2379</v>
      </c>
      <c r="D405" s="6">
        <v>2782</v>
      </c>
      <c r="E405" s="6">
        <v>3107</v>
      </c>
      <c r="F405" s="6">
        <v>3418</v>
      </c>
      <c r="G405" s="6">
        <v>3715</v>
      </c>
    </row>
    <row r="406" spans="1:7" x14ac:dyDescent="0.25">
      <c r="A406" s="6">
        <v>20500</v>
      </c>
      <c r="B406" s="6">
        <v>1612</v>
      </c>
      <c r="C406" s="6">
        <v>2382</v>
      </c>
      <c r="D406" s="6">
        <v>2785</v>
      </c>
      <c r="E406" s="6">
        <v>3110</v>
      </c>
      <c r="F406" s="6">
        <v>3421</v>
      </c>
      <c r="G406" s="6">
        <v>3719</v>
      </c>
    </row>
    <row r="407" spans="1:7" x14ac:dyDescent="0.25">
      <c r="A407" s="6">
        <v>20550</v>
      </c>
      <c r="B407" s="6">
        <v>1614</v>
      </c>
      <c r="C407" s="6">
        <v>2385</v>
      </c>
      <c r="D407" s="6">
        <v>2788</v>
      </c>
      <c r="E407" s="6">
        <v>3114</v>
      </c>
      <c r="F407" s="6">
        <v>3425</v>
      </c>
      <c r="G407" s="6">
        <v>3723</v>
      </c>
    </row>
    <row r="408" spans="1:7" x14ac:dyDescent="0.25">
      <c r="A408" s="6">
        <v>20600</v>
      </c>
      <c r="B408" s="6">
        <v>1616</v>
      </c>
      <c r="C408" s="6">
        <v>2388</v>
      </c>
      <c r="D408" s="6">
        <v>2791</v>
      </c>
      <c r="E408" s="6">
        <v>3117</v>
      </c>
      <c r="F408" s="6">
        <v>3429</v>
      </c>
      <c r="G408" s="6">
        <v>3727</v>
      </c>
    </row>
    <row r="409" spans="1:7" x14ac:dyDescent="0.25">
      <c r="A409" s="6">
        <v>20650</v>
      </c>
      <c r="B409" s="6">
        <v>1619</v>
      </c>
      <c r="C409" s="6">
        <v>2390</v>
      </c>
      <c r="D409" s="6">
        <v>2794</v>
      </c>
      <c r="E409" s="6">
        <v>3121</v>
      </c>
      <c r="F409" s="6">
        <v>3433</v>
      </c>
      <c r="G409" s="6">
        <v>3731</v>
      </c>
    </row>
    <row r="410" spans="1:7" x14ac:dyDescent="0.25">
      <c r="A410" s="6">
        <v>20700</v>
      </c>
      <c r="B410" s="6">
        <v>1621</v>
      </c>
      <c r="C410" s="6">
        <v>2393</v>
      </c>
      <c r="D410" s="6">
        <v>2797</v>
      </c>
      <c r="E410" s="6">
        <v>3124</v>
      </c>
      <c r="F410" s="6">
        <v>3437</v>
      </c>
      <c r="G410" s="6">
        <v>3736</v>
      </c>
    </row>
    <row r="411" spans="1:7" x14ac:dyDescent="0.25">
      <c r="A411" s="6">
        <v>20750</v>
      </c>
      <c r="B411" s="6">
        <v>1623</v>
      </c>
      <c r="C411" s="6">
        <v>2396</v>
      </c>
      <c r="D411" s="6">
        <v>2800</v>
      </c>
      <c r="E411" s="6">
        <v>3128</v>
      </c>
      <c r="F411" s="6">
        <v>3440</v>
      </c>
      <c r="G411" s="6">
        <v>3740</v>
      </c>
    </row>
    <row r="412" spans="1:7" x14ac:dyDescent="0.25">
      <c r="A412" s="6">
        <v>20800</v>
      </c>
      <c r="B412" s="6">
        <v>1625</v>
      </c>
      <c r="C412" s="6">
        <v>2399</v>
      </c>
      <c r="D412" s="6">
        <v>2803</v>
      </c>
      <c r="E412" s="6">
        <v>3131</v>
      </c>
      <c r="F412" s="6">
        <v>3444</v>
      </c>
      <c r="G412" s="6">
        <v>3744</v>
      </c>
    </row>
    <row r="413" spans="1:7" x14ac:dyDescent="0.25">
      <c r="A413" s="6">
        <v>20850</v>
      </c>
      <c r="B413" s="6">
        <v>1627</v>
      </c>
      <c r="C413" s="6">
        <v>2402</v>
      </c>
      <c r="D413" s="6">
        <v>2806</v>
      </c>
      <c r="E413" s="6">
        <v>3135</v>
      </c>
      <c r="F413" s="6">
        <v>3448</v>
      </c>
      <c r="G413" s="6">
        <v>3748</v>
      </c>
    </row>
    <row r="414" spans="1:7" x14ac:dyDescent="0.25">
      <c r="A414" s="6">
        <v>20900</v>
      </c>
      <c r="B414" s="6">
        <v>1629</v>
      </c>
      <c r="C414" s="6">
        <v>2405</v>
      </c>
      <c r="D414" s="6">
        <v>2809</v>
      </c>
      <c r="E414" s="6">
        <v>3138</v>
      </c>
      <c r="F414" s="6">
        <v>3452</v>
      </c>
      <c r="G414" s="6">
        <v>3752</v>
      </c>
    </row>
    <row r="415" spans="1:7" x14ac:dyDescent="0.25">
      <c r="A415" s="6">
        <v>20950</v>
      </c>
      <c r="B415" s="6">
        <v>1631</v>
      </c>
      <c r="C415" s="6">
        <v>2408</v>
      </c>
      <c r="D415" s="6">
        <v>2812</v>
      </c>
      <c r="E415" s="6">
        <v>3141</v>
      </c>
      <c r="F415" s="6">
        <v>3456</v>
      </c>
      <c r="G415" s="6">
        <v>3756</v>
      </c>
    </row>
    <row r="416" spans="1:7" x14ac:dyDescent="0.25">
      <c r="A416" s="6">
        <v>21000</v>
      </c>
      <c r="B416" s="6">
        <v>1634</v>
      </c>
      <c r="C416" s="6">
        <v>2411</v>
      </c>
      <c r="D416" s="6">
        <v>2815</v>
      </c>
      <c r="E416" s="6">
        <v>3145</v>
      </c>
      <c r="F416" s="6">
        <v>3459</v>
      </c>
      <c r="G416" s="6">
        <v>3760</v>
      </c>
    </row>
    <row r="417" spans="1:7" x14ac:dyDescent="0.25">
      <c r="A417" s="6">
        <v>21050</v>
      </c>
      <c r="B417" s="6">
        <v>1636</v>
      </c>
      <c r="C417" s="6">
        <v>2414</v>
      </c>
      <c r="D417" s="6">
        <v>2818</v>
      </c>
      <c r="E417" s="6">
        <v>3148</v>
      </c>
      <c r="F417" s="6">
        <v>3463</v>
      </c>
      <c r="G417" s="6">
        <v>3764</v>
      </c>
    </row>
    <row r="418" spans="1:7" x14ac:dyDescent="0.25">
      <c r="A418" s="6">
        <v>21100</v>
      </c>
      <c r="B418" s="6">
        <v>1638</v>
      </c>
      <c r="C418" s="6">
        <v>2417</v>
      </c>
      <c r="D418" s="6">
        <v>2822</v>
      </c>
      <c r="E418" s="6">
        <v>3152</v>
      </c>
      <c r="F418" s="6">
        <v>3467</v>
      </c>
      <c r="G418" s="6">
        <v>3768</v>
      </c>
    </row>
    <row r="419" spans="1:7" x14ac:dyDescent="0.25">
      <c r="A419" s="6">
        <v>21150</v>
      </c>
      <c r="B419" s="6">
        <v>1640</v>
      </c>
      <c r="C419" s="6">
        <v>2420</v>
      </c>
      <c r="D419" s="6">
        <v>2825</v>
      </c>
      <c r="E419" s="6">
        <v>3155</v>
      </c>
      <c r="F419" s="6">
        <v>3471</v>
      </c>
      <c r="G419" s="6">
        <v>3773</v>
      </c>
    </row>
    <row r="420" spans="1:7" x14ac:dyDescent="0.25">
      <c r="A420" s="6">
        <v>21200</v>
      </c>
      <c r="B420" s="6">
        <v>1642</v>
      </c>
      <c r="C420" s="6">
        <v>2423</v>
      </c>
      <c r="D420" s="6">
        <v>2828</v>
      </c>
      <c r="E420" s="6">
        <v>3159</v>
      </c>
      <c r="F420" s="6">
        <v>3474</v>
      </c>
      <c r="G420" s="6">
        <v>3777</v>
      </c>
    </row>
    <row r="421" spans="1:7" x14ac:dyDescent="0.25">
      <c r="A421" s="6">
        <v>21250</v>
      </c>
      <c r="B421" s="6">
        <v>1644</v>
      </c>
      <c r="C421" s="6">
        <v>2425</v>
      </c>
      <c r="D421" s="6">
        <v>2831</v>
      </c>
      <c r="E421" s="6">
        <v>3162</v>
      </c>
      <c r="F421" s="6">
        <v>3478</v>
      </c>
      <c r="G421" s="6">
        <v>3781</v>
      </c>
    </row>
    <row r="422" spans="1:7" x14ac:dyDescent="0.25">
      <c r="A422" s="6">
        <v>21300</v>
      </c>
      <c r="B422" s="6">
        <v>1647</v>
      </c>
      <c r="C422" s="6">
        <v>2428</v>
      </c>
      <c r="D422" s="6">
        <v>2834</v>
      </c>
      <c r="E422" s="6">
        <v>3165</v>
      </c>
      <c r="F422" s="6">
        <v>3482</v>
      </c>
      <c r="G422" s="6">
        <v>3785</v>
      </c>
    </row>
    <row r="423" spans="1:7" x14ac:dyDescent="0.25">
      <c r="A423" s="6">
        <v>21350</v>
      </c>
      <c r="B423" s="6">
        <v>1649</v>
      </c>
      <c r="C423" s="6">
        <v>2431</v>
      </c>
      <c r="D423" s="6">
        <v>2837</v>
      </c>
      <c r="E423" s="6">
        <v>3169</v>
      </c>
      <c r="F423" s="6">
        <v>3486</v>
      </c>
      <c r="G423" s="6">
        <v>3789</v>
      </c>
    </row>
    <row r="424" spans="1:7" x14ac:dyDescent="0.25">
      <c r="A424" s="6">
        <v>21400</v>
      </c>
      <c r="B424" s="6">
        <v>1651</v>
      </c>
      <c r="C424" s="6">
        <v>2434</v>
      </c>
      <c r="D424" s="6">
        <v>2840</v>
      </c>
      <c r="E424" s="6">
        <v>3172</v>
      </c>
      <c r="F424" s="6">
        <v>3490</v>
      </c>
      <c r="G424" s="6">
        <v>3793</v>
      </c>
    </row>
    <row r="425" spans="1:7" x14ac:dyDescent="0.25">
      <c r="A425" s="6">
        <v>21450</v>
      </c>
      <c r="B425" s="6">
        <v>1653</v>
      </c>
      <c r="C425" s="6">
        <v>2437</v>
      </c>
      <c r="D425" s="6">
        <v>2843</v>
      </c>
      <c r="E425" s="6">
        <v>3176</v>
      </c>
      <c r="F425" s="6">
        <v>3493</v>
      </c>
      <c r="G425" s="6">
        <v>3797</v>
      </c>
    </row>
    <row r="426" spans="1:7" x14ac:dyDescent="0.25">
      <c r="A426" s="6">
        <v>21500</v>
      </c>
      <c r="B426" s="6">
        <v>1655</v>
      </c>
      <c r="C426" s="6">
        <v>2440</v>
      </c>
      <c r="D426" s="6">
        <v>2846</v>
      </c>
      <c r="E426" s="6">
        <v>3179</v>
      </c>
      <c r="F426" s="6">
        <v>3497</v>
      </c>
      <c r="G426" s="6">
        <v>3801</v>
      </c>
    </row>
    <row r="427" spans="1:7" x14ac:dyDescent="0.25">
      <c r="A427" s="6">
        <v>21550</v>
      </c>
      <c r="B427" s="6">
        <v>1657</v>
      </c>
      <c r="C427" s="6">
        <v>2443</v>
      </c>
      <c r="D427" s="6">
        <v>2849</v>
      </c>
      <c r="E427" s="6">
        <v>3183</v>
      </c>
      <c r="F427" s="6">
        <v>3501</v>
      </c>
      <c r="G427" s="6">
        <v>3805</v>
      </c>
    </row>
    <row r="428" spans="1:7" x14ac:dyDescent="0.25">
      <c r="A428" s="6">
        <v>21600</v>
      </c>
      <c r="B428" s="6">
        <v>1659</v>
      </c>
      <c r="C428" s="6">
        <v>2446</v>
      </c>
      <c r="D428" s="6">
        <v>2853</v>
      </c>
      <c r="E428" s="6">
        <v>3187</v>
      </c>
      <c r="F428" s="6">
        <v>3506</v>
      </c>
      <c r="G428" s="6">
        <v>3811</v>
      </c>
    </row>
    <row r="429" spans="1:7" x14ac:dyDescent="0.25">
      <c r="A429" s="6">
        <v>21650</v>
      </c>
      <c r="B429" s="6">
        <v>1661</v>
      </c>
      <c r="C429" s="6">
        <v>2449</v>
      </c>
      <c r="D429" s="6">
        <v>2857</v>
      </c>
      <c r="E429" s="6">
        <v>3191</v>
      </c>
      <c r="F429" s="6">
        <v>3510</v>
      </c>
      <c r="G429" s="6">
        <v>3816</v>
      </c>
    </row>
    <row r="430" spans="1:7" x14ac:dyDescent="0.25">
      <c r="A430" s="6">
        <v>21700</v>
      </c>
      <c r="B430" s="6">
        <v>1663</v>
      </c>
      <c r="C430" s="6">
        <v>2452</v>
      </c>
      <c r="D430" s="6">
        <v>2861</v>
      </c>
      <c r="E430" s="6">
        <v>3195</v>
      </c>
      <c r="F430" s="6">
        <v>3515</v>
      </c>
      <c r="G430" s="6">
        <v>3821</v>
      </c>
    </row>
    <row r="431" spans="1:7" x14ac:dyDescent="0.25">
      <c r="A431" s="6">
        <v>21750</v>
      </c>
      <c r="B431" s="6">
        <v>1665</v>
      </c>
      <c r="C431" s="6">
        <v>2455</v>
      </c>
      <c r="D431" s="6">
        <v>2865</v>
      </c>
      <c r="E431" s="6">
        <v>3200</v>
      </c>
      <c r="F431" s="6">
        <v>3520</v>
      </c>
      <c r="G431" s="6">
        <v>3826</v>
      </c>
    </row>
    <row r="432" spans="1:7" x14ac:dyDescent="0.25">
      <c r="A432" s="6">
        <v>21800</v>
      </c>
      <c r="B432" s="6">
        <v>1667</v>
      </c>
      <c r="C432" s="6">
        <v>2458</v>
      </c>
      <c r="D432" s="6">
        <v>2868</v>
      </c>
      <c r="E432" s="6">
        <v>3204</v>
      </c>
      <c r="F432" s="6">
        <v>3524</v>
      </c>
      <c r="G432" s="6">
        <v>3831</v>
      </c>
    </row>
    <row r="433" spans="1:7" x14ac:dyDescent="0.25">
      <c r="A433" s="6">
        <v>21850</v>
      </c>
      <c r="B433" s="6">
        <v>1668</v>
      </c>
      <c r="C433" s="6">
        <v>2461</v>
      </c>
      <c r="D433" s="6">
        <v>2872</v>
      </c>
      <c r="E433" s="6">
        <v>3208</v>
      </c>
      <c r="F433" s="6">
        <v>3529</v>
      </c>
      <c r="G433" s="6">
        <v>3836</v>
      </c>
    </row>
    <row r="434" spans="1:7" x14ac:dyDescent="0.25">
      <c r="A434" s="6">
        <v>21900</v>
      </c>
      <c r="B434" s="6">
        <v>1670</v>
      </c>
      <c r="C434" s="6">
        <v>2464</v>
      </c>
      <c r="D434" s="6">
        <v>2876</v>
      </c>
      <c r="E434" s="6">
        <v>3213</v>
      </c>
      <c r="F434" s="6">
        <v>3534</v>
      </c>
      <c r="G434" s="6">
        <v>3841</v>
      </c>
    </row>
    <row r="435" spans="1:7" x14ac:dyDescent="0.25">
      <c r="A435" s="6">
        <v>21950</v>
      </c>
      <c r="B435" s="6">
        <v>1672</v>
      </c>
      <c r="C435" s="6">
        <v>2467</v>
      </c>
      <c r="D435" s="6">
        <v>2880</v>
      </c>
      <c r="E435" s="6">
        <v>3217</v>
      </c>
      <c r="F435" s="6">
        <v>3539</v>
      </c>
      <c r="G435" s="6">
        <v>3846</v>
      </c>
    </row>
    <row r="436" spans="1:7" x14ac:dyDescent="0.25">
      <c r="A436" s="6">
        <v>22000</v>
      </c>
      <c r="B436" s="6">
        <v>1674</v>
      </c>
      <c r="C436" s="6">
        <v>2470</v>
      </c>
      <c r="D436" s="6">
        <v>2884</v>
      </c>
      <c r="E436" s="6">
        <v>3221</v>
      </c>
      <c r="F436" s="6">
        <v>3543</v>
      </c>
      <c r="G436" s="6">
        <v>3852</v>
      </c>
    </row>
    <row r="437" spans="1:7" x14ac:dyDescent="0.25">
      <c r="A437" s="6">
        <v>22050</v>
      </c>
      <c r="B437" s="6">
        <v>1676</v>
      </c>
      <c r="C437" s="6">
        <v>2473</v>
      </c>
      <c r="D437" s="6">
        <v>2888</v>
      </c>
      <c r="E437" s="6">
        <v>3225</v>
      </c>
      <c r="F437" s="6">
        <v>3548</v>
      </c>
      <c r="G437" s="6">
        <v>3857</v>
      </c>
    </row>
    <row r="438" spans="1:7" x14ac:dyDescent="0.25">
      <c r="A438" s="6">
        <v>22100</v>
      </c>
      <c r="B438" s="6">
        <v>1678</v>
      </c>
      <c r="C438" s="6">
        <v>2476</v>
      </c>
      <c r="D438" s="6">
        <v>2891</v>
      </c>
      <c r="E438" s="6">
        <v>3230</v>
      </c>
      <c r="F438" s="6">
        <v>3553</v>
      </c>
      <c r="G438" s="6">
        <v>3862</v>
      </c>
    </row>
    <row r="439" spans="1:7" x14ac:dyDescent="0.25">
      <c r="A439" s="6">
        <v>22150</v>
      </c>
      <c r="B439" s="6">
        <v>1680</v>
      </c>
      <c r="C439" s="6">
        <v>2479</v>
      </c>
      <c r="D439" s="6">
        <v>2895</v>
      </c>
      <c r="E439" s="6">
        <v>3234</v>
      </c>
      <c r="F439" s="6">
        <v>3557</v>
      </c>
      <c r="G439" s="6">
        <v>3867</v>
      </c>
    </row>
    <row r="440" spans="1:7" x14ac:dyDescent="0.25">
      <c r="A440" s="6">
        <v>22200</v>
      </c>
      <c r="B440" s="6">
        <v>1681</v>
      </c>
      <c r="C440" s="6">
        <v>2482</v>
      </c>
      <c r="D440" s="6">
        <v>2899</v>
      </c>
      <c r="E440" s="6">
        <v>3238</v>
      </c>
      <c r="F440" s="6">
        <v>3562</v>
      </c>
      <c r="G440" s="6">
        <v>3872</v>
      </c>
    </row>
    <row r="441" spans="1:7" x14ac:dyDescent="0.25">
      <c r="A441" s="6">
        <v>22250</v>
      </c>
      <c r="B441" s="6">
        <v>1683</v>
      </c>
      <c r="C441" s="6">
        <v>2485</v>
      </c>
      <c r="D441" s="6">
        <v>2903</v>
      </c>
      <c r="E441" s="6">
        <v>3243</v>
      </c>
      <c r="F441" s="6">
        <v>3567</v>
      </c>
      <c r="G441" s="6">
        <v>3877</v>
      </c>
    </row>
    <row r="442" spans="1:7" x14ac:dyDescent="0.25">
      <c r="A442" s="6">
        <v>22300</v>
      </c>
      <c r="B442" s="6">
        <v>1685</v>
      </c>
      <c r="C442" s="6">
        <v>2488</v>
      </c>
      <c r="D442" s="6">
        <v>2907</v>
      </c>
      <c r="E442" s="6">
        <v>3247</v>
      </c>
      <c r="F442" s="6">
        <v>3571</v>
      </c>
      <c r="G442" s="6">
        <v>3882</v>
      </c>
    </row>
    <row r="443" spans="1:7" x14ac:dyDescent="0.25">
      <c r="A443" s="6">
        <v>22350</v>
      </c>
      <c r="B443" s="6">
        <v>1687</v>
      </c>
      <c r="C443" s="6">
        <v>2491</v>
      </c>
      <c r="D443" s="6">
        <v>2911</v>
      </c>
      <c r="E443" s="6">
        <v>3251</v>
      </c>
      <c r="F443" s="6">
        <v>3576</v>
      </c>
      <c r="G443" s="6">
        <v>3887</v>
      </c>
    </row>
    <row r="444" spans="1:7" x14ac:dyDescent="0.25">
      <c r="A444" s="6">
        <v>22400</v>
      </c>
      <c r="B444" s="6">
        <v>1689</v>
      </c>
      <c r="C444" s="6">
        <v>2494</v>
      </c>
      <c r="D444" s="6">
        <v>2914</v>
      </c>
      <c r="E444" s="6">
        <v>3255</v>
      </c>
      <c r="F444" s="6">
        <v>3581</v>
      </c>
      <c r="G444" s="6">
        <v>3892</v>
      </c>
    </row>
    <row r="445" spans="1:7" x14ac:dyDescent="0.25">
      <c r="A445" s="6">
        <v>22450</v>
      </c>
      <c r="B445" s="6">
        <v>1691</v>
      </c>
      <c r="C445" s="6">
        <v>2497</v>
      </c>
      <c r="D445" s="6">
        <v>2918</v>
      </c>
      <c r="E445" s="6">
        <v>3260</v>
      </c>
      <c r="F445" s="6">
        <v>3586</v>
      </c>
      <c r="G445" s="6">
        <v>3898</v>
      </c>
    </row>
    <row r="446" spans="1:7" x14ac:dyDescent="0.25">
      <c r="A446" s="6">
        <v>22500</v>
      </c>
      <c r="B446" s="6">
        <v>1692</v>
      </c>
      <c r="C446" s="6">
        <v>2500</v>
      </c>
      <c r="D446" s="6">
        <v>2922</v>
      </c>
      <c r="E446" s="6">
        <v>3264</v>
      </c>
      <c r="F446" s="6">
        <v>3590</v>
      </c>
      <c r="G446" s="6">
        <v>3903</v>
      </c>
    </row>
    <row r="447" spans="1:7" x14ac:dyDescent="0.25">
      <c r="A447" s="6">
        <v>22550</v>
      </c>
      <c r="B447" s="6">
        <v>1694</v>
      </c>
      <c r="C447" s="6">
        <v>2503</v>
      </c>
      <c r="D447" s="6">
        <v>2926</v>
      </c>
      <c r="E447" s="6">
        <v>3268</v>
      </c>
      <c r="F447" s="6">
        <v>3595</v>
      </c>
      <c r="G447" s="6">
        <v>3908</v>
      </c>
    </row>
    <row r="448" spans="1:7" x14ac:dyDescent="0.25">
      <c r="A448" s="6">
        <v>22600</v>
      </c>
      <c r="B448" s="6">
        <v>1696</v>
      </c>
      <c r="C448" s="6">
        <v>2506</v>
      </c>
      <c r="D448" s="6">
        <v>2930</v>
      </c>
      <c r="E448" s="6">
        <v>3272</v>
      </c>
      <c r="F448" s="6">
        <v>3600</v>
      </c>
      <c r="G448" s="6">
        <v>3913</v>
      </c>
    </row>
    <row r="449" spans="1:7" x14ac:dyDescent="0.25">
      <c r="A449" s="6">
        <v>22650</v>
      </c>
      <c r="B449" s="6">
        <v>1698</v>
      </c>
      <c r="C449" s="6">
        <v>2509</v>
      </c>
      <c r="D449" s="6">
        <v>2934</v>
      </c>
      <c r="E449" s="6">
        <v>3277</v>
      </c>
      <c r="F449" s="6">
        <v>3604</v>
      </c>
      <c r="G449" s="6">
        <v>3918</v>
      </c>
    </row>
    <row r="450" spans="1:7" x14ac:dyDescent="0.25">
      <c r="A450" s="6">
        <v>22700</v>
      </c>
      <c r="B450" s="6">
        <v>1700</v>
      </c>
      <c r="C450" s="6">
        <v>2512</v>
      </c>
      <c r="D450" s="6">
        <v>2937</v>
      </c>
      <c r="E450" s="6">
        <v>3281</v>
      </c>
      <c r="F450" s="6">
        <v>3609</v>
      </c>
      <c r="G450" s="6">
        <v>3923</v>
      </c>
    </row>
    <row r="451" spans="1:7" x14ac:dyDescent="0.25">
      <c r="A451" s="6">
        <v>22750</v>
      </c>
      <c r="B451" s="6">
        <v>1702</v>
      </c>
      <c r="C451" s="6">
        <v>2515</v>
      </c>
      <c r="D451" s="6">
        <v>2941</v>
      </c>
      <c r="E451" s="6">
        <v>3285</v>
      </c>
      <c r="F451" s="6">
        <v>3614</v>
      </c>
      <c r="G451" s="6">
        <v>3928</v>
      </c>
    </row>
    <row r="452" spans="1:7" x14ac:dyDescent="0.25">
      <c r="A452" s="6">
        <v>22800</v>
      </c>
      <c r="B452" s="6">
        <v>1704</v>
      </c>
      <c r="C452" s="6">
        <v>2518</v>
      </c>
      <c r="D452" s="6">
        <v>2945</v>
      </c>
      <c r="E452" s="6">
        <v>3290</v>
      </c>
      <c r="F452" s="6">
        <v>3619</v>
      </c>
      <c r="G452" s="6">
        <v>3933</v>
      </c>
    </row>
    <row r="453" spans="1:7" x14ac:dyDescent="0.25">
      <c r="A453" s="6">
        <v>22850</v>
      </c>
      <c r="B453" s="6">
        <v>1705</v>
      </c>
      <c r="C453" s="6">
        <v>2521</v>
      </c>
      <c r="D453" s="6">
        <v>2949</v>
      </c>
      <c r="E453" s="6">
        <v>3294</v>
      </c>
      <c r="F453" s="6">
        <v>3623</v>
      </c>
      <c r="G453" s="6">
        <v>3938</v>
      </c>
    </row>
    <row r="454" spans="1:7" x14ac:dyDescent="0.25">
      <c r="A454" s="6">
        <v>22900</v>
      </c>
      <c r="B454" s="6">
        <v>1707</v>
      </c>
      <c r="C454" s="6">
        <v>2524</v>
      </c>
      <c r="D454" s="6">
        <v>2953</v>
      </c>
      <c r="E454" s="6">
        <v>3298</v>
      </c>
      <c r="F454" s="6">
        <v>3628</v>
      </c>
      <c r="G454" s="6">
        <v>3944</v>
      </c>
    </row>
    <row r="455" spans="1:7" x14ac:dyDescent="0.25">
      <c r="A455" s="6">
        <v>22950</v>
      </c>
      <c r="B455" s="6">
        <v>1709</v>
      </c>
      <c r="C455" s="6">
        <v>2527</v>
      </c>
      <c r="D455" s="6">
        <v>2957</v>
      </c>
      <c r="E455" s="6">
        <v>3302</v>
      </c>
      <c r="F455" s="6">
        <v>3633</v>
      </c>
      <c r="G455" s="6">
        <v>3949</v>
      </c>
    </row>
    <row r="456" spans="1:7" x14ac:dyDescent="0.25">
      <c r="A456" s="6">
        <v>23000</v>
      </c>
      <c r="B456" s="6">
        <v>1711</v>
      </c>
      <c r="C456" s="6">
        <v>2530</v>
      </c>
      <c r="D456" s="6">
        <v>2960</v>
      </c>
      <c r="E456" s="6">
        <v>3307</v>
      </c>
      <c r="F456" s="6">
        <v>3637</v>
      </c>
      <c r="G456" s="6">
        <v>3954</v>
      </c>
    </row>
    <row r="457" spans="1:7" x14ac:dyDescent="0.25">
      <c r="A457" s="6">
        <v>23050</v>
      </c>
      <c r="B457" s="6">
        <v>1713</v>
      </c>
      <c r="C457" s="6">
        <v>2533</v>
      </c>
      <c r="D457" s="6">
        <v>2964</v>
      </c>
      <c r="E457" s="6">
        <v>3311</v>
      </c>
      <c r="F457" s="6">
        <v>3642</v>
      </c>
      <c r="G457" s="6">
        <v>3959</v>
      </c>
    </row>
    <row r="458" spans="1:7" x14ac:dyDescent="0.25">
      <c r="A458" s="6">
        <v>23100</v>
      </c>
      <c r="B458" s="6">
        <v>1715</v>
      </c>
      <c r="C458" s="6">
        <v>2536</v>
      </c>
      <c r="D458" s="6">
        <v>2968</v>
      </c>
      <c r="E458" s="6">
        <v>3315</v>
      </c>
      <c r="F458" s="6">
        <v>3647</v>
      </c>
      <c r="G458" s="6">
        <v>3964</v>
      </c>
    </row>
    <row r="459" spans="1:7" x14ac:dyDescent="0.25">
      <c r="A459" s="6">
        <v>23150</v>
      </c>
      <c r="B459" s="6">
        <v>1717</v>
      </c>
      <c r="C459" s="6">
        <v>2539</v>
      </c>
      <c r="D459" s="6">
        <v>2972</v>
      </c>
      <c r="E459" s="6">
        <v>3320</v>
      </c>
      <c r="F459" s="6">
        <v>3651</v>
      </c>
      <c r="G459" s="6">
        <v>3969</v>
      </c>
    </row>
    <row r="460" spans="1:7" x14ac:dyDescent="0.25">
      <c r="A460" s="6">
        <v>23200</v>
      </c>
      <c r="B460" s="6">
        <v>1718</v>
      </c>
      <c r="C460" s="6">
        <v>2542</v>
      </c>
      <c r="D460" s="6">
        <v>2976</v>
      </c>
      <c r="E460" s="6">
        <v>3324</v>
      </c>
      <c r="F460" s="6">
        <v>3656</v>
      </c>
      <c r="G460" s="6">
        <v>3974</v>
      </c>
    </row>
    <row r="461" spans="1:7" x14ac:dyDescent="0.25">
      <c r="A461" s="6">
        <v>23250</v>
      </c>
      <c r="B461" s="6">
        <v>1720</v>
      </c>
      <c r="C461" s="6">
        <v>2545</v>
      </c>
      <c r="D461" s="6">
        <v>2979</v>
      </c>
      <c r="E461" s="6">
        <v>3328</v>
      </c>
      <c r="F461" s="6">
        <v>3661</v>
      </c>
      <c r="G461" s="6">
        <v>3979</v>
      </c>
    </row>
    <row r="462" spans="1:7" x14ac:dyDescent="0.25">
      <c r="A462" s="6">
        <v>23300</v>
      </c>
      <c r="B462" s="6">
        <v>1722</v>
      </c>
      <c r="C462" s="6">
        <v>2548</v>
      </c>
      <c r="D462" s="6">
        <v>2983</v>
      </c>
      <c r="E462" s="6">
        <v>3332</v>
      </c>
      <c r="F462" s="6">
        <v>3666</v>
      </c>
      <c r="G462" s="6">
        <v>3984</v>
      </c>
    </row>
    <row r="463" spans="1:7" x14ac:dyDescent="0.25">
      <c r="A463" s="6">
        <v>23350</v>
      </c>
      <c r="B463" s="6">
        <v>1724</v>
      </c>
      <c r="C463" s="6">
        <v>2551</v>
      </c>
      <c r="D463" s="6">
        <v>2987</v>
      </c>
      <c r="E463" s="6">
        <v>3337</v>
      </c>
      <c r="F463" s="6">
        <v>3670</v>
      </c>
      <c r="G463" s="6">
        <v>3990</v>
      </c>
    </row>
    <row r="464" spans="1:7" x14ac:dyDescent="0.25">
      <c r="A464" s="6">
        <v>23400</v>
      </c>
      <c r="B464" s="6">
        <v>1726</v>
      </c>
      <c r="C464" s="6">
        <v>2554</v>
      </c>
      <c r="D464" s="6">
        <v>2991</v>
      </c>
      <c r="E464" s="6">
        <v>3341</v>
      </c>
      <c r="F464" s="6">
        <v>3675</v>
      </c>
      <c r="G464" s="6">
        <v>3995</v>
      </c>
    </row>
    <row r="465" spans="1:7" x14ac:dyDescent="0.25">
      <c r="A465" s="6">
        <v>23450</v>
      </c>
      <c r="B465" s="6">
        <v>1728</v>
      </c>
      <c r="C465" s="6">
        <v>2557</v>
      </c>
      <c r="D465" s="6">
        <v>2995</v>
      </c>
      <c r="E465" s="6">
        <v>3345</v>
      </c>
      <c r="F465" s="6">
        <v>3680</v>
      </c>
      <c r="G465" s="6">
        <v>4000</v>
      </c>
    </row>
    <row r="466" spans="1:7" x14ac:dyDescent="0.25">
      <c r="A466" s="6">
        <v>23500</v>
      </c>
      <c r="B466" s="6">
        <v>1730</v>
      </c>
      <c r="C466" s="6">
        <v>2560</v>
      </c>
      <c r="D466" s="6">
        <v>2999</v>
      </c>
      <c r="E466" s="6">
        <v>3349</v>
      </c>
      <c r="F466" s="6">
        <v>3684</v>
      </c>
      <c r="G466" s="6">
        <v>4005</v>
      </c>
    </row>
    <row r="467" spans="1:7" x14ac:dyDescent="0.25">
      <c r="A467" s="6">
        <v>23550</v>
      </c>
      <c r="B467" s="6">
        <v>1731</v>
      </c>
      <c r="C467" s="6">
        <v>2563</v>
      </c>
      <c r="D467" s="6">
        <v>3002</v>
      </c>
      <c r="E467" s="6">
        <v>3354</v>
      </c>
      <c r="F467" s="6">
        <v>3689</v>
      </c>
      <c r="G467" s="6">
        <v>4010</v>
      </c>
    </row>
    <row r="468" spans="1:7" x14ac:dyDescent="0.25">
      <c r="A468" s="6">
        <v>23600</v>
      </c>
      <c r="B468" s="6">
        <v>1733</v>
      </c>
      <c r="C468" s="6">
        <v>2566</v>
      </c>
      <c r="D468" s="6">
        <v>3006</v>
      </c>
      <c r="E468" s="6">
        <v>3358</v>
      </c>
      <c r="F468" s="6">
        <v>3694</v>
      </c>
      <c r="G468" s="6">
        <v>4015</v>
      </c>
    </row>
    <row r="469" spans="1:7" x14ac:dyDescent="0.25">
      <c r="A469" s="6">
        <v>23650</v>
      </c>
      <c r="B469" s="6">
        <v>1735</v>
      </c>
      <c r="C469" s="6">
        <v>2569</v>
      </c>
      <c r="D469" s="6">
        <v>3010</v>
      </c>
      <c r="E469" s="6">
        <v>3362</v>
      </c>
      <c r="F469" s="6">
        <v>3699</v>
      </c>
      <c r="G469" s="6">
        <v>4020</v>
      </c>
    </row>
    <row r="470" spans="1:7" x14ac:dyDescent="0.25">
      <c r="A470" s="6">
        <v>23700</v>
      </c>
      <c r="B470" s="6">
        <v>1737</v>
      </c>
      <c r="C470" s="6">
        <v>2572</v>
      </c>
      <c r="D470" s="6">
        <v>3014</v>
      </c>
      <c r="E470" s="6">
        <v>3367</v>
      </c>
      <c r="F470" s="6">
        <v>3703</v>
      </c>
      <c r="G470" s="6">
        <v>4025</v>
      </c>
    </row>
    <row r="471" spans="1:7" x14ac:dyDescent="0.25">
      <c r="A471" s="6">
        <v>23750</v>
      </c>
      <c r="B471" s="6">
        <v>1739</v>
      </c>
      <c r="C471" s="6">
        <v>2575</v>
      </c>
      <c r="D471" s="6">
        <v>3018</v>
      </c>
      <c r="E471" s="6">
        <v>3371</v>
      </c>
      <c r="F471" s="6">
        <v>3708</v>
      </c>
      <c r="G471" s="6">
        <v>4031</v>
      </c>
    </row>
    <row r="472" spans="1:7" x14ac:dyDescent="0.25">
      <c r="A472" s="6">
        <v>23800</v>
      </c>
      <c r="B472" s="6">
        <v>1741</v>
      </c>
      <c r="C472" s="6">
        <v>2578</v>
      </c>
      <c r="D472" s="6">
        <v>3022</v>
      </c>
      <c r="E472" s="6">
        <v>3375</v>
      </c>
      <c r="F472" s="6">
        <v>3713</v>
      </c>
      <c r="G472" s="6">
        <v>4036</v>
      </c>
    </row>
    <row r="473" spans="1:7" x14ac:dyDescent="0.25">
      <c r="A473" s="6">
        <v>23850</v>
      </c>
      <c r="B473" s="6">
        <v>1742</v>
      </c>
      <c r="C473" s="6">
        <v>2581</v>
      </c>
      <c r="D473" s="6">
        <v>3025</v>
      </c>
      <c r="E473" s="6">
        <v>3379</v>
      </c>
      <c r="F473" s="6">
        <v>3717</v>
      </c>
      <c r="G473" s="6">
        <v>4041</v>
      </c>
    </row>
    <row r="474" spans="1:7" x14ac:dyDescent="0.25">
      <c r="A474" s="6">
        <v>23900</v>
      </c>
      <c r="B474" s="6">
        <v>1744</v>
      </c>
      <c r="C474" s="6">
        <v>2584</v>
      </c>
      <c r="D474" s="6">
        <v>3029</v>
      </c>
      <c r="E474" s="6">
        <v>3384</v>
      </c>
      <c r="F474" s="6">
        <v>3722</v>
      </c>
      <c r="G474" s="6">
        <v>4046</v>
      </c>
    </row>
    <row r="475" spans="1:7" x14ac:dyDescent="0.25">
      <c r="A475" s="6">
        <v>23950</v>
      </c>
      <c r="B475" s="6">
        <v>1746</v>
      </c>
      <c r="C475" s="6">
        <v>2587</v>
      </c>
      <c r="D475" s="6">
        <v>3033</v>
      </c>
      <c r="E475" s="6">
        <v>3388</v>
      </c>
      <c r="F475" s="6">
        <v>3727</v>
      </c>
      <c r="G475" s="6">
        <v>4051</v>
      </c>
    </row>
    <row r="476" spans="1:7" x14ac:dyDescent="0.25">
      <c r="A476" s="6">
        <v>24000</v>
      </c>
      <c r="B476" s="6">
        <v>1748</v>
      </c>
      <c r="C476" s="6">
        <v>2590</v>
      </c>
      <c r="D476" s="6">
        <v>3037</v>
      </c>
      <c r="E476" s="6">
        <v>3392</v>
      </c>
      <c r="F476" s="6">
        <v>3731</v>
      </c>
      <c r="G476" s="6">
        <v>4056</v>
      </c>
    </row>
    <row r="477" spans="1:7" x14ac:dyDescent="0.25">
      <c r="A477" s="6">
        <v>24050</v>
      </c>
      <c r="B477" s="6">
        <v>1750</v>
      </c>
      <c r="C477" s="6">
        <v>2593</v>
      </c>
      <c r="D477" s="6">
        <v>3041</v>
      </c>
      <c r="E477" s="6">
        <v>3397</v>
      </c>
      <c r="F477" s="6">
        <v>3736</v>
      </c>
      <c r="G477" s="6">
        <v>4061</v>
      </c>
    </row>
    <row r="478" spans="1:7" x14ac:dyDescent="0.25">
      <c r="A478" s="6">
        <v>24100</v>
      </c>
      <c r="B478" s="6">
        <v>1752</v>
      </c>
      <c r="C478" s="6">
        <v>2596</v>
      </c>
      <c r="D478" s="6">
        <v>3045</v>
      </c>
      <c r="E478" s="6">
        <v>3401</v>
      </c>
      <c r="F478" s="6">
        <v>3741</v>
      </c>
      <c r="G478" s="6">
        <v>4066</v>
      </c>
    </row>
    <row r="479" spans="1:7" x14ac:dyDescent="0.25">
      <c r="A479" s="6">
        <v>24150</v>
      </c>
      <c r="B479" s="6">
        <v>1754</v>
      </c>
      <c r="C479" s="6">
        <v>2599</v>
      </c>
      <c r="D479" s="6">
        <v>3048</v>
      </c>
      <c r="E479" s="6">
        <v>3405</v>
      </c>
      <c r="F479" s="6">
        <v>3746</v>
      </c>
      <c r="G479" s="6">
        <v>4071</v>
      </c>
    </row>
    <row r="480" spans="1:7" x14ac:dyDescent="0.25">
      <c r="A480" s="6">
        <v>24200</v>
      </c>
      <c r="B480" s="6">
        <v>1755</v>
      </c>
      <c r="C480" s="6">
        <v>2602</v>
      </c>
      <c r="D480" s="6">
        <v>3052</v>
      </c>
      <c r="E480" s="6">
        <v>3409</v>
      </c>
      <c r="F480" s="6">
        <v>3750</v>
      </c>
      <c r="G480" s="6">
        <v>4077</v>
      </c>
    </row>
    <row r="481" spans="1:7" x14ac:dyDescent="0.25">
      <c r="A481" s="6">
        <v>24250</v>
      </c>
      <c r="B481" s="6">
        <v>1757</v>
      </c>
      <c r="C481" s="6">
        <v>2605</v>
      </c>
      <c r="D481" s="6">
        <v>3056</v>
      </c>
      <c r="E481" s="6">
        <v>3414</v>
      </c>
      <c r="F481" s="6">
        <v>3755</v>
      </c>
      <c r="G481" s="6">
        <v>4082</v>
      </c>
    </row>
    <row r="482" spans="1:7" x14ac:dyDescent="0.25">
      <c r="A482" s="6">
        <v>24300</v>
      </c>
      <c r="B482" s="6">
        <v>1759</v>
      </c>
      <c r="C482" s="6">
        <v>2608</v>
      </c>
      <c r="D482" s="6">
        <v>3060</v>
      </c>
      <c r="E482" s="6">
        <v>3418</v>
      </c>
      <c r="F482" s="6">
        <v>3760</v>
      </c>
      <c r="G482" s="6">
        <v>4087</v>
      </c>
    </row>
    <row r="483" spans="1:7" x14ac:dyDescent="0.25">
      <c r="A483" s="6">
        <v>24350</v>
      </c>
      <c r="B483" s="6">
        <v>1761</v>
      </c>
      <c r="C483" s="6">
        <v>2611</v>
      </c>
      <c r="D483" s="6">
        <v>3064</v>
      </c>
      <c r="E483" s="6">
        <v>3422</v>
      </c>
      <c r="F483" s="6">
        <v>3764</v>
      </c>
      <c r="G483" s="6">
        <v>4092</v>
      </c>
    </row>
    <row r="484" spans="1:7" x14ac:dyDescent="0.25">
      <c r="A484" s="6">
        <v>24400</v>
      </c>
      <c r="B484" s="6">
        <v>1763</v>
      </c>
      <c r="C484" s="6">
        <v>2614</v>
      </c>
      <c r="D484" s="6">
        <v>3068</v>
      </c>
      <c r="E484" s="6">
        <v>3426</v>
      </c>
      <c r="F484" s="6">
        <v>3769</v>
      </c>
      <c r="G484" s="6">
        <v>4097</v>
      </c>
    </row>
    <row r="485" spans="1:7" x14ac:dyDescent="0.25">
      <c r="A485" s="6">
        <v>24450</v>
      </c>
      <c r="B485" s="6">
        <v>1765</v>
      </c>
      <c r="C485" s="6">
        <v>2617</v>
      </c>
      <c r="D485" s="6">
        <v>3071</v>
      </c>
      <c r="E485" s="6">
        <v>3431</v>
      </c>
      <c r="F485" s="6">
        <v>3774</v>
      </c>
      <c r="G485" s="6">
        <v>4102</v>
      </c>
    </row>
    <row r="486" spans="1:7" x14ac:dyDescent="0.25">
      <c r="A486" s="6">
        <v>24500</v>
      </c>
      <c r="B486" s="6">
        <v>1767</v>
      </c>
      <c r="C486" s="6">
        <v>2620</v>
      </c>
      <c r="D486" s="6">
        <v>3075</v>
      </c>
      <c r="E486" s="6">
        <v>3435</v>
      </c>
      <c r="F486" s="6">
        <v>3779</v>
      </c>
      <c r="G486" s="6">
        <v>4107</v>
      </c>
    </row>
    <row r="487" spans="1:7" x14ac:dyDescent="0.25">
      <c r="A487" s="6">
        <v>24550</v>
      </c>
      <c r="B487" s="6">
        <v>1768</v>
      </c>
      <c r="C487" s="6">
        <v>2623</v>
      </c>
      <c r="D487" s="6">
        <v>3079</v>
      </c>
      <c r="E487" s="6">
        <v>3439</v>
      </c>
      <c r="F487" s="6">
        <v>3783</v>
      </c>
      <c r="G487" s="6">
        <v>4112</v>
      </c>
    </row>
    <row r="488" spans="1:7" x14ac:dyDescent="0.25">
      <c r="A488" s="6">
        <v>24600</v>
      </c>
      <c r="B488" s="6">
        <v>1770</v>
      </c>
      <c r="C488" s="6">
        <v>2626</v>
      </c>
      <c r="D488" s="6">
        <v>3083</v>
      </c>
      <c r="E488" s="6">
        <v>3444</v>
      </c>
      <c r="F488" s="6">
        <v>3788</v>
      </c>
      <c r="G488" s="6">
        <v>4117</v>
      </c>
    </row>
    <row r="489" spans="1:7" x14ac:dyDescent="0.25">
      <c r="A489" s="6">
        <v>24650</v>
      </c>
      <c r="B489" s="6">
        <v>1772</v>
      </c>
      <c r="C489" s="6">
        <v>2629</v>
      </c>
      <c r="D489" s="6">
        <v>3087</v>
      </c>
      <c r="E489" s="6">
        <v>3448</v>
      </c>
      <c r="F489" s="6">
        <v>3793</v>
      </c>
      <c r="G489" s="6">
        <v>4123</v>
      </c>
    </row>
    <row r="490" spans="1:7" x14ac:dyDescent="0.25">
      <c r="A490" s="6">
        <v>24700</v>
      </c>
      <c r="B490" s="6">
        <v>1774</v>
      </c>
      <c r="C490" s="6">
        <v>2632</v>
      </c>
      <c r="D490" s="6">
        <v>3091</v>
      </c>
      <c r="E490" s="6">
        <v>3452</v>
      </c>
      <c r="F490" s="6">
        <v>3797</v>
      </c>
      <c r="G490" s="6">
        <v>4128</v>
      </c>
    </row>
    <row r="491" spans="1:7" x14ac:dyDescent="0.25">
      <c r="A491" s="6">
        <v>24750</v>
      </c>
      <c r="B491" s="6">
        <v>1776</v>
      </c>
      <c r="C491" s="6">
        <v>2635</v>
      </c>
      <c r="D491" s="6">
        <v>3094</v>
      </c>
      <c r="E491" s="6">
        <v>3456</v>
      </c>
      <c r="F491" s="6">
        <v>3802</v>
      </c>
      <c r="G491" s="6">
        <v>4133</v>
      </c>
    </row>
    <row r="492" spans="1:7" x14ac:dyDescent="0.25">
      <c r="A492" s="6">
        <v>24800</v>
      </c>
      <c r="B492" s="6">
        <v>1778</v>
      </c>
      <c r="C492" s="6">
        <v>2638</v>
      </c>
      <c r="D492" s="6">
        <v>3098</v>
      </c>
      <c r="E492" s="6">
        <v>3461</v>
      </c>
      <c r="F492" s="6">
        <v>3807</v>
      </c>
      <c r="G492" s="6">
        <v>4138</v>
      </c>
    </row>
    <row r="493" spans="1:7" x14ac:dyDescent="0.25">
      <c r="A493" s="6">
        <v>24850</v>
      </c>
      <c r="B493" s="6">
        <v>1780</v>
      </c>
      <c r="C493" s="6">
        <v>2641</v>
      </c>
      <c r="D493" s="6">
        <v>3102</v>
      </c>
      <c r="E493" s="6">
        <v>3465</v>
      </c>
      <c r="F493" s="6">
        <v>3811</v>
      </c>
      <c r="G493" s="6">
        <v>4143</v>
      </c>
    </row>
    <row r="494" spans="1:7" x14ac:dyDescent="0.25">
      <c r="A494" s="6">
        <v>24900</v>
      </c>
      <c r="B494" s="6">
        <v>1781</v>
      </c>
      <c r="C494" s="6">
        <v>2644</v>
      </c>
      <c r="D494" s="6">
        <v>3106</v>
      </c>
      <c r="E494" s="6">
        <v>3469</v>
      </c>
      <c r="F494" s="6">
        <v>3816</v>
      </c>
      <c r="G494" s="6">
        <v>4148</v>
      </c>
    </row>
    <row r="495" spans="1:7" x14ac:dyDescent="0.25">
      <c r="A495" s="6">
        <v>24950</v>
      </c>
      <c r="B495" s="6">
        <v>1783</v>
      </c>
      <c r="C495" s="6">
        <v>2647</v>
      </c>
      <c r="D495" s="6">
        <v>3110</v>
      </c>
      <c r="E495" s="6">
        <v>3474</v>
      </c>
      <c r="F495" s="6">
        <v>3821</v>
      </c>
      <c r="G495" s="6">
        <v>4153</v>
      </c>
    </row>
    <row r="496" spans="1:7" x14ac:dyDescent="0.25">
      <c r="A496" s="6">
        <v>25000</v>
      </c>
      <c r="B496" s="6">
        <v>1785</v>
      </c>
      <c r="C496" s="6">
        <v>2650</v>
      </c>
      <c r="D496" s="6">
        <v>3114</v>
      </c>
      <c r="E496" s="6">
        <v>3478</v>
      </c>
      <c r="F496" s="6">
        <v>3826</v>
      </c>
      <c r="G496" s="6">
        <v>4158</v>
      </c>
    </row>
    <row r="497" spans="1:7" x14ac:dyDescent="0.25">
      <c r="A497" s="6">
        <v>25050</v>
      </c>
      <c r="B497" s="6">
        <v>1787</v>
      </c>
      <c r="C497" s="6">
        <v>2653</v>
      </c>
      <c r="D497" s="6">
        <v>3117</v>
      </c>
      <c r="E497" s="6">
        <v>3482</v>
      </c>
      <c r="F497" s="6">
        <v>3830</v>
      </c>
      <c r="G497" s="6">
        <v>4163</v>
      </c>
    </row>
    <row r="498" spans="1:7" x14ac:dyDescent="0.25">
      <c r="A498" s="6">
        <v>25100</v>
      </c>
      <c r="B498" s="6">
        <v>1789</v>
      </c>
      <c r="C498" s="6">
        <v>2656</v>
      </c>
      <c r="D498" s="6">
        <v>3121</v>
      </c>
      <c r="E498" s="6">
        <v>3486</v>
      </c>
      <c r="F498" s="6">
        <v>3835</v>
      </c>
      <c r="G498" s="6">
        <v>4169</v>
      </c>
    </row>
    <row r="499" spans="1:7" x14ac:dyDescent="0.25">
      <c r="A499" s="6">
        <v>25150</v>
      </c>
      <c r="B499" s="6">
        <v>1791</v>
      </c>
      <c r="C499" s="6">
        <v>2659</v>
      </c>
      <c r="D499" s="6">
        <v>3125</v>
      </c>
      <c r="E499" s="6">
        <v>3491</v>
      </c>
      <c r="F499" s="6">
        <v>3840</v>
      </c>
      <c r="G499" s="6">
        <v>4174</v>
      </c>
    </row>
    <row r="500" spans="1:7" x14ac:dyDescent="0.25">
      <c r="A500" s="6">
        <v>25200</v>
      </c>
      <c r="B500" s="6">
        <v>1792</v>
      </c>
      <c r="C500" s="6">
        <v>2662</v>
      </c>
      <c r="D500" s="6">
        <v>3129</v>
      </c>
      <c r="E500" s="6">
        <v>3495</v>
      </c>
      <c r="F500" s="6">
        <v>3844</v>
      </c>
      <c r="G500" s="6">
        <v>4179</v>
      </c>
    </row>
    <row r="501" spans="1:7" x14ac:dyDescent="0.25">
      <c r="A501" s="6">
        <v>25250</v>
      </c>
      <c r="B501" s="6">
        <v>1794</v>
      </c>
      <c r="C501" s="6">
        <v>2665</v>
      </c>
      <c r="D501" s="6">
        <v>3133</v>
      </c>
      <c r="E501" s="6">
        <v>3499</v>
      </c>
      <c r="F501" s="6">
        <v>3849</v>
      </c>
      <c r="G501" s="6">
        <v>4184</v>
      </c>
    </row>
    <row r="502" spans="1:7" x14ac:dyDescent="0.25">
      <c r="A502" s="6">
        <v>25300</v>
      </c>
      <c r="B502" s="6">
        <v>1796</v>
      </c>
      <c r="C502" s="6">
        <v>2668</v>
      </c>
      <c r="D502" s="6">
        <v>3136</v>
      </c>
      <c r="E502" s="6">
        <v>3503</v>
      </c>
      <c r="F502" s="6">
        <v>3854</v>
      </c>
      <c r="G502" s="6">
        <v>4189</v>
      </c>
    </row>
    <row r="503" spans="1:7" x14ac:dyDescent="0.25">
      <c r="A503" s="6">
        <v>25350</v>
      </c>
      <c r="B503" s="6">
        <v>1798</v>
      </c>
      <c r="C503" s="6">
        <v>2671</v>
      </c>
      <c r="D503" s="6">
        <v>3140</v>
      </c>
      <c r="E503" s="6">
        <v>3508</v>
      </c>
      <c r="F503" s="6">
        <v>3858</v>
      </c>
      <c r="G503" s="6">
        <v>4194</v>
      </c>
    </row>
    <row r="504" spans="1:7" x14ac:dyDescent="0.25">
      <c r="A504" s="6">
        <v>25400</v>
      </c>
      <c r="B504" s="6">
        <v>1800</v>
      </c>
      <c r="C504" s="6">
        <v>2674</v>
      </c>
      <c r="D504" s="6">
        <v>3144</v>
      </c>
      <c r="E504" s="6">
        <v>3512</v>
      </c>
      <c r="F504" s="6">
        <v>3863</v>
      </c>
      <c r="G504" s="6">
        <v>4199</v>
      </c>
    </row>
    <row r="505" spans="1:7" x14ac:dyDescent="0.25">
      <c r="A505" s="6">
        <v>25450</v>
      </c>
      <c r="B505" s="6">
        <v>1802</v>
      </c>
      <c r="C505" s="6">
        <v>2677</v>
      </c>
      <c r="D505" s="6">
        <v>3148</v>
      </c>
      <c r="E505" s="6">
        <v>3516</v>
      </c>
      <c r="F505" s="6">
        <v>3868</v>
      </c>
      <c r="G505" s="6">
        <v>4204</v>
      </c>
    </row>
    <row r="506" spans="1:7" x14ac:dyDescent="0.25">
      <c r="A506" s="6">
        <v>25500</v>
      </c>
      <c r="B506" s="6">
        <v>1804</v>
      </c>
      <c r="C506" s="6">
        <v>2680</v>
      </c>
      <c r="D506" s="6">
        <v>3152</v>
      </c>
      <c r="E506" s="6">
        <v>3521</v>
      </c>
      <c r="F506" s="6">
        <v>3873</v>
      </c>
      <c r="G506" s="6">
        <v>4210</v>
      </c>
    </row>
    <row r="507" spans="1:7" x14ac:dyDescent="0.25">
      <c r="A507" s="6">
        <v>25550</v>
      </c>
      <c r="B507" s="6">
        <v>1805</v>
      </c>
      <c r="C507" s="6">
        <v>2682</v>
      </c>
      <c r="D507" s="6">
        <v>3156</v>
      </c>
      <c r="E507" s="6">
        <v>3525</v>
      </c>
      <c r="F507" s="6">
        <v>3877</v>
      </c>
      <c r="G507" s="6">
        <v>4215</v>
      </c>
    </row>
    <row r="508" spans="1:7" x14ac:dyDescent="0.25">
      <c r="A508" s="6">
        <v>25600</v>
      </c>
      <c r="B508" s="6">
        <v>1807</v>
      </c>
      <c r="C508" s="6">
        <v>2685</v>
      </c>
      <c r="D508" s="6">
        <v>3159</v>
      </c>
      <c r="E508" s="6">
        <v>3529</v>
      </c>
      <c r="F508" s="6">
        <v>3882</v>
      </c>
      <c r="G508" s="6">
        <v>4220</v>
      </c>
    </row>
    <row r="509" spans="1:7" x14ac:dyDescent="0.25">
      <c r="A509" s="6">
        <v>25650</v>
      </c>
      <c r="B509" s="6">
        <v>1809</v>
      </c>
      <c r="C509" s="6">
        <v>2688</v>
      </c>
      <c r="D509" s="6">
        <v>3163</v>
      </c>
      <c r="E509" s="6">
        <v>3533</v>
      </c>
      <c r="F509" s="6">
        <v>3887</v>
      </c>
      <c r="G509" s="6">
        <v>4225</v>
      </c>
    </row>
    <row r="510" spans="1:7" x14ac:dyDescent="0.25">
      <c r="A510" s="6">
        <v>25700</v>
      </c>
      <c r="B510" s="6">
        <v>1811</v>
      </c>
      <c r="C510" s="6">
        <v>2691</v>
      </c>
      <c r="D510" s="6">
        <v>3167</v>
      </c>
      <c r="E510" s="6">
        <v>3538</v>
      </c>
      <c r="F510" s="6">
        <v>3891</v>
      </c>
      <c r="G510" s="6">
        <v>4230</v>
      </c>
    </row>
    <row r="511" spans="1:7" x14ac:dyDescent="0.25">
      <c r="A511" s="6">
        <v>25750</v>
      </c>
      <c r="B511" s="6">
        <v>1813</v>
      </c>
      <c r="C511" s="6">
        <v>2694</v>
      </c>
      <c r="D511" s="6">
        <v>3171</v>
      </c>
      <c r="E511" s="6">
        <v>3542</v>
      </c>
      <c r="F511" s="6">
        <v>3896</v>
      </c>
      <c r="G511" s="6">
        <v>4235</v>
      </c>
    </row>
    <row r="512" spans="1:7" x14ac:dyDescent="0.25">
      <c r="A512" s="6">
        <v>25800</v>
      </c>
      <c r="B512" s="6">
        <v>1815</v>
      </c>
      <c r="C512" s="6">
        <v>2697</v>
      </c>
      <c r="D512" s="6">
        <v>3175</v>
      </c>
      <c r="E512" s="6">
        <v>3546</v>
      </c>
      <c r="F512" s="6">
        <v>3901</v>
      </c>
      <c r="G512" s="6">
        <v>4240</v>
      </c>
    </row>
    <row r="513" spans="1:7" x14ac:dyDescent="0.25">
      <c r="A513" s="6">
        <v>25850</v>
      </c>
      <c r="B513" s="6">
        <v>1817</v>
      </c>
      <c r="C513" s="6">
        <v>2700</v>
      </c>
      <c r="D513" s="6">
        <v>3179</v>
      </c>
      <c r="E513" s="6">
        <v>3550</v>
      </c>
      <c r="F513" s="6">
        <v>3906</v>
      </c>
      <c r="G513" s="6">
        <v>4245</v>
      </c>
    </row>
    <row r="514" spans="1:7" x14ac:dyDescent="0.25">
      <c r="A514" s="6">
        <v>25900</v>
      </c>
      <c r="B514" s="6">
        <v>1818</v>
      </c>
      <c r="C514" s="6">
        <v>2703</v>
      </c>
      <c r="D514" s="6">
        <v>3182</v>
      </c>
      <c r="E514" s="6">
        <v>3555</v>
      </c>
      <c r="F514" s="6">
        <v>3910</v>
      </c>
      <c r="G514" s="6">
        <v>4250</v>
      </c>
    </row>
    <row r="515" spans="1:7" x14ac:dyDescent="0.25">
      <c r="A515" s="6">
        <v>25950</v>
      </c>
      <c r="B515" s="6">
        <v>1820</v>
      </c>
      <c r="C515" s="6">
        <v>2706</v>
      </c>
      <c r="D515" s="6">
        <v>3186</v>
      </c>
      <c r="E515" s="6">
        <v>3559</v>
      </c>
      <c r="F515" s="6">
        <v>3915</v>
      </c>
      <c r="G515" s="6">
        <v>4256</v>
      </c>
    </row>
    <row r="516" spans="1:7" x14ac:dyDescent="0.25">
      <c r="A516" s="6">
        <v>26000</v>
      </c>
      <c r="B516" s="6">
        <v>1822</v>
      </c>
      <c r="C516" s="6">
        <v>2709</v>
      </c>
      <c r="D516" s="6">
        <v>3190</v>
      </c>
      <c r="E516" s="6">
        <v>3563</v>
      </c>
      <c r="F516" s="6">
        <v>3920</v>
      </c>
      <c r="G516" s="6">
        <v>4261</v>
      </c>
    </row>
    <row r="517" spans="1:7" x14ac:dyDescent="0.25">
      <c r="A517" s="6">
        <v>26050</v>
      </c>
      <c r="B517" s="6">
        <v>1824</v>
      </c>
      <c r="C517" s="6">
        <v>2712</v>
      </c>
      <c r="D517" s="6">
        <v>3194</v>
      </c>
      <c r="E517" s="6">
        <v>3568</v>
      </c>
      <c r="F517" s="6">
        <v>3924</v>
      </c>
      <c r="G517" s="6">
        <v>4266</v>
      </c>
    </row>
    <row r="518" spans="1:7" x14ac:dyDescent="0.25">
      <c r="A518" s="6">
        <v>26100</v>
      </c>
      <c r="B518" s="6">
        <v>1826</v>
      </c>
      <c r="C518" s="6">
        <v>2715</v>
      </c>
      <c r="D518" s="6">
        <v>3198</v>
      </c>
      <c r="E518" s="6">
        <v>3572</v>
      </c>
      <c r="F518" s="6">
        <v>3929</v>
      </c>
      <c r="G518" s="6">
        <v>4271</v>
      </c>
    </row>
    <row r="519" spans="1:7" x14ac:dyDescent="0.25">
      <c r="A519" s="6">
        <v>26150</v>
      </c>
      <c r="B519" s="6">
        <v>1828</v>
      </c>
      <c r="C519" s="6">
        <v>2718</v>
      </c>
      <c r="D519" s="6">
        <v>3202</v>
      </c>
      <c r="E519" s="6">
        <v>3576</v>
      </c>
      <c r="F519" s="6">
        <v>3934</v>
      </c>
      <c r="G519" s="6">
        <v>4276</v>
      </c>
    </row>
    <row r="520" spans="1:7" x14ac:dyDescent="0.25">
      <c r="A520" s="6">
        <v>26200</v>
      </c>
      <c r="B520" s="6">
        <v>1830</v>
      </c>
      <c r="C520" s="6">
        <v>2721</v>
      </c>
      <c r="D520" s="6">
        <v>3205</v>
      </c>
      <c r="E520" s="6">
        <v>3580</v>
      </c>
      <c r="F520" s="6">
        <v>3938</v>
      </c>
      <c r="G520" s="6">
        <v>4281</v>
      </c>
    </row>
    <row r="521" spans="1:7" x14ac:dyDescent="0.25">
      <c r="A521" s="6">
        <v>26250</v>
      </c>
      <c r="B521" s="6">
        <v>1831</v>
      </c>
      <c r="C521" s="6">
        <v>2724</v>
      </c>
      <c r="D521" s="6">
        <v>3209</v>
      </c>
      <c r="E521" s="6">
        <v>3585</v>
      </c>
      <c r="F521" s="6">
        <v>3943</v>
      </c>
      <c r="G521" s="6">
        <v>4286</v>
      </c>
    </row>
    <row r="522" spans="1:7" x14ac:dyDescent="0.25">
      <c r="A522" s="6">
        <v>26300</v>
      </c>
      <c r="B522" s="6">
        <v>1833</v>
      </c>
      <c r="C522" s="6">
        <v>2727</v>
      </c>
      <c r="D522" s="6">
        <v>3213</v>
      </c>
      <c r="E522" s="6">
        <v>3589</v>
      </c>
      <c r="F522" s="6">
        <v>3948</v>
      </c>
      <c r="G522" s="6">
        <v>4291</v>
      </c>
    </row>
    <row r="523" spans="1:7" x14ac:dyDescent="0.25">
      <c r="A523" s="6">
        <v>26350</v>
      </c>
      <c r="B523" s="6">
        <v>1835</v>
      </c>
      <c r="C523" s="6">
        <v>2730</v>
      </c>
      <c r="D523" s="6">
        <v>3217</v>
      </c>
      <c r="E523" s="6">
        <v>3593</v>
      </c>
      <c r="F523" s="6">
        <v>3953</v>
      </c>
      <c r="G523" s="6">
        <v>4296</v>
      </c>
    </row>
    <row r="524" spans="1:7" x14ac:dyDescent="0.25">
      <c r="A524" s="6">
        <v>26400</v>
      </c>
      <c r="B524" s="6">
        <v>1837</v>
      </c>
      <c r="C524" s="6">
        <v>2733</v>
      </c>
      <c r="D524" s="6">
        <v>3221</v>
      </c>
      <c r="E524" s="6">
        <v>3598</v>
      </c>
      <c r="F524" s="6">
        <v>3957</v>
      </c>
      <c r="G524" s="6">
        <v>4302</v>
      </c>
    </row>
    <row r="525" spans="1:7" x14ac:dyDescent="0.25">
      <c r="A525" s="6">
        <v>26450</v>
      </c>
      <c r="B525" s="6">
        <v>1839</v>
      </c>
      <c r="C525" s="6">
        <v>2736</v>
      </c>
      <c r="D525" s="6">
        <v>3225</v>
      </c>
      <c r="E525" s="6">
        <v>3602</v>
      </c>
      <c r="F525" s="6">
        <v>3962</v>
      </c>
      <c r="G525" s="6">
        <v>4307</v>
      </c>
    </row>
    <row r="526" spans="1:7" x14ac:dyDescent="0.25">
      <c r="A526" s="6">
        <v>26500</v>
      </c>
      <c r="B526" s="6">
        <v>1841</v>
      </c>
      <c r="C526" s="6">
        <v>2739</v>
      </c>
      <c r="D526" s="6">
        <v>3228</v>
      </c>
      <c r="E526" s="6">
        <v>3606</v>
      </c>
      <c r="F526" s="6">
        <v>3967</v>
      </c>
      <c r="G526" s="6">
        <v>4312</v>
      </c>
    </row>
    <row r="527" spans="1:7" x14ac:dyDescent="0.25">
      <c r="A527" s="6">
        <v>26550</v>
      </c>
      <c r="B527" s="6">
        <v>1842</v>
      </c>
      <c r="C527" s="6">
        <v>2742</v>
      </c>
      <c r="D527" s="6">
        <v>3232</v>
      </c>
      <c r="E527" s="6">
        <v>3610</v>
      </c>
      <c r="F527" s="6">
        <v>3971</v>
      </c>
      <c r="G527" s="6">
        <v>4317</v>
      </c>
    </row>
    <row r="528" spans="1:7" x14ac:dyDescent="0.25">
      <c r="A528" s="6">
        <v>26600</v>
      </c>
      <c r="B528" s="6">
        <v>1844</v>
      </c>
      <c r="C528" s="6">
        <v>2745</v>
      </c>
      <c r="D528" s="6">
        <v>3236</v>
      </c>
      <c r="E528" s="6">
        <v>3615</v>
      </c>
      <c r="F528" s="6">
        <v>3976</v>
      </c>
      <c r="G528" s="6">
        <v>4322</v>
      </c>
    </row>
    <row r="529" spans="1:7" x14ac:dyDescent="0.25">
      <c r="A529" s="6">
        <v>26650</v>
      </c>
      <c r="B529" s="6">
        <v>1846</v>
      </c>
      <c r="C529" s="6">
        <v>2748</v>
      </c>
      <c r="D529" s="6">
        <v>3240</v>
      </c>
      <c r="E529" s="6">
        <v>3619</v>
      </c>
      <c r="F529" s="6">
        <v>3981</v>
      </c>
      <c r="G529" s="6">
        <v>4327</v>
      </c>
    </row>
    <row r="530" spans="1:7" x14ac:dyDescent="0.25">
      <c r="A530" s="6">
        <v>26700</v>
      </c>
      <c r="B530" s="6">
        <v>1848</v>
      </c>
      <c r="C530" s="6">
        <v>2751</v>
      </c>
      <c r="D530" s="6">
        <v>3244</v>
      </c>
      <c r="E530" s="6">
        <v>3623</v>
      </c>
      <c r="F530" s="6">
        <v>3986</v>
      </c>
      <c r="G530" s="6">
        <v>4332</v>
      </c>
    </row>
    <row r="531" spans="1:7" x14ac:dyDescent="0.25">
      <c r="A531" s="6">
        <v>26750</v>
      </c>
      <c r="B531" s="6">
        <v>1850</v>
      </c>
      <c r="C531" s="6">
        <v>2754</v>
      </c>
      <c r="D531" s="6">
        <v>3248</v>
      </c>
      <c r="E531" s="6">
        <v>3627</v>
      </c>
      <c r="F531" s="6">
        <v>3990</v>
      </c>
      <c r="G531" s="6">
        <v>4337</v>
      </c>
    </row>
    <row r="532" spans="1:7" x14ac:dyDescent="0.25">
      <c r="A532" s="6">
        <v>26800</v>
      </c>
      <c r="B532" s="6">
        <v>1852</v>
      </c>
      <c r="C532" s="6">
        <v>2757</v>
      </c>
      <c r="D532" s="6">
        <v>3251</v>
      </c>
      <c r="E532" s="6">
        <v>3632</v>
      </c>
      <c r="F532" s="6">
        <v>3995</v>
      </c>
      <c r="G532" s="6">
        <v>4342</v>
      </c>
    </row>
    <row r="533" spans="1:7" x14ac:dyDescent="0.25">
      <c r="A533" s="6">
        <v>26850</v>
      </c>
      <c r="B533" s="6">
        <v>1854</v>
      </c>
      <c r="C533" s="6">
        <v>2760</v>
      </c>
      <c r="D533" s="6">
        <v>3255</v>
      </c>
      <c r="E533" s="6">
        <v>3636</v>
      </c>
      <c r="F533" s="6">
        <v>4000</v>
      </c>
      <c r="G533" s="6">
        <v>4348</v>
      </c>
    </row>
    <row r="534" spans="1:7" x14ac:dyDescent="0.25">
      <c r="A534" s="6">
        <v>26900</v>
      </c>
      <c r="B534" s="6">
        <v>1855</v>
      </c>
      <c r="C534" s="6">
        <v>2763</v>
      </c>
      <c r="D534" s="6">
        <v>3259</v>
      </c>
      <c r="E534" s="6">
        <v>3640</v>
      </c>
      <c r="F534" s="6">
        <v>4004</v>
      </c>
      <c r="G534" s="6">
        <v>4353</v>
      </c>
    </row>
    <row r="535" spans="1:7" x14ac:dyDescent="0.25">
      <c r="A535" s="6">
        <v>26950</v>
      </c>
      <c r="B535" s="6">
        <v>1857</v>
      </c>
      <c r="C535" s="6">
        <v>2766</v>
      </c>
      <c r="D535" s="6">
        <v>3263</v>
      </c>
      <c r="E535" s="6">
        <v>3645</v>
      </c>
      <c r="F535" s="6">
        <v>4009</v>
      </c>
      <c r="G535" s="6">
        <v>4358</v>
      </c>
    </row>
    <row r="536" spans="1:7" x14ac:dyDescent="0.25">
      <c r="A536" s="6">
        <v>27000</v>
      </c>
      <c r="B536" s="6">
        <v>1859</v>
      </c>
      <c r="C536" s="6">
        <v>2769</v>
      </c>
      <c r="D536" s="6">
        <v>3267</v>
      </c>
      <c r="E536" s="6">
        <v>3649</v>
      </c>
      <c r="F536" s="6">
        <v>4014</v>
      </c>
      <c r="G536" s="6">
        <v>4363</v>
      </c>
    </row>
    <row r="537" spans="1:7" x14ac:dyDescent="0.25">
      <c r="A537" s="6">
        <v>27050</v>
      </c>
      <c r="B537" s="6">
        <v>1861</v>
      </c>
      <c r="C537" s="6">
        <v>2772</v>
      </c>
      <c r="D537" s="6">
        <v>3270</v>
      </c>
      <c r="E537" s="6">
        <v>3653</v>
      </c>
      <c r="F537" s="6">
        <v>4018</v>
      </c>
      <c r="G537" s="6">
        <v>4368</v>
      </c>
    </row>
    <row r="538" spans="1:7" x14ac:dyDescent="0.25">
      <c r="A538" s="6">
        <v>27100</v>
      </c>
      <c r="B538" s="6">
        <v>1863</v>
      </c>
      <c r="C538" s="6">
        <v>2775</v>
      </c>
      <c r="D538" s="6">
        <v>3274</v>
      </c>
      <c r="E538" s="6">
        <v>3657</v>
      </c>
      <c r="F538" s="6">
        <v>4023</v>
      </c>
      <c r="G538" s="6">
        <v>4373</v>
      </c>
    </row>
    <row r="539" spans="1:7" x14ac:dyDescent="0.25">
      <c r="A539" s="6">
        <v>27150</v>
      </c>
      <c r="B539" s="6">
        <v>1865</v>
      </c>
      <c r="C539" s="6">
        <v>2778</v>
      </c>
      <c r="D539" s="6">
        <v>3278</v>
      </c>
      <c r="E539" s="6">
        <v>3662</v>
      </c>
      <c r="F539" s="6">
        <v>4028</v>
      </c>
      <c r="G539" s="6">
        <v>4378</v>
      </c>
    </row>
    <row r="540" spans="1:7" x14ac:dyDescent="0.25">
      <c r="A540" s="6">
        <v>27200</v>
      </c>
      <c r="B540" s="6">
        <v>1867</v>
      </c>
      <c r="C540" s="6">
        <v>2781</v>
      </c>
      <c r="D540" s="6">
        <v>3282</v>
      </c>
      <c r="E540" s="6">
        <v>3666</v>
      </c>
      <c r="F540" s="6">
        <v>4033</v>
      </c>
      <c r="G540" s="6">
        <v>4383</v>
      </c>
    </row>
    <row r="541" spans="1:7" x14ac:dyDescent="0.25">
      <c r="A541" s="6">
        <v>27250</v>
      </c>
      <c r="B541" s="6">
        <v>1868</v>
      </c>
      <c r="C541" s="6">
        <v>2784</v>
      </c>
      <c r="D541" s="6">
        <v>3286</v>
      </c>
      <c r="E541" s="6">
        <v>3670</v>
      </c>
      <c r="F541" s="6">
        <v>4037</v>
      </c>
      <c r="G541" s="6">
        <v>4389</v>
      </c>
    </row>
    <row r="542" spans="1:7" x14ac:dyDescent="0.25">
      <c r="A542" s="6">
        <v>27300</v>
      </c>
      <c r="B542" s="6">
        <v>1870</v>
      </c>
      <c r="C542" s="6">
        <v>2787</v>
      </c>
      <c r="D542" s="6">
        <v>3290</v>
      </c>
      <c r="E542" s="6">
        <v>3675</v>
      </c>
      <c r="F542" s="6">
        <v>4042</v>
      </c>
      <c r="G542" s="6">
        <v>4394</v>
      </c>
    </row>
    <row r="543" spans="1:7" x14ac:dyDescent="0.25">
      <c r="A543" s="6">
        <v>27350</v>
      </c>
      <c r="B543" s="6">
        <v>1872</v>
      </c>
      <c r="C543" s="6">
        <v>2790</v>
      </c>
      <c r="D543" s="6">
        <v>3293</v>
      </c>
      <c r="E543" s="6">
        <v>3679</v>
      </c>
      <c r="F543" s="6">
        <v>4047</v>
      </c>
      <c r="G543" s="6">
        <v>4399</v>
      </c>
    </row>
    <row r="544" spans="1:7" x14ac:dyDescent="0.25">
      <c r="A544" s="6">
        <v>27400</v>
      </c>
      <c r="B544" s="6">
        <v>1874</v>
      </c>
      <c r="C544" s="6">
        <v>2793</v>
      </c>
      <c r="D544" s="6">
        <v>3297</v>
      </c>
      <c r="E544" s="6">
        <v>3683</v>
      </c>
      <c r="F544" s="6">
        <v>4051</v>
      </c>
      <c r="G544" s="6">
        <v>4404</v>
      </c>
    </row>
    <row r="545" spans="1:7" x14ac:dyDescent="0.25">
      <c r="A545" s="6">
        <v>27450</v>
      </c>
      <c r="B545" s="6">
        <v>1876</v>
      </c>
      <c r="C545" s="6">
        <v>2796</v>
      </c>
      <c r="D545" s="6">
        <v>3301</v>
      </c>
      <c r="E545" s="6">
        <v>3687</v>
      </c>
      <c r="F545" s="6">
        <v>4056</v>
      </c>
      <c r="G545" s="6">
        <v>4409</v>
      </c>
    </row>
    <row r="546" spans="1:7" x14ac:dyDescent="0.25">
      <c r="A546" s="6">
        <v>27500</v>
      </c>
      <c r="B546" s="6">
        <v>1878</v>
      </c>
      <c r="C546" s="6">
        <v>2799</v>
      </c>
      <c r="D546" s="6">
        <v>3305</v>
      </c>
      <c r="E546" s="6">
        <v>3692</v>
      </c>
      <c r="F546" s="6">
        <v>4061</v>
      </c>
      <c r="G546" s="6">
        <v>4414</v>
      </c>
    </row>
    <row r="547" spans="1:7" x14ac:dyDescent="0.25">
      <c r="A547" s="6">
        <v>27550</v>
      </c>
      <c r="B547" s="6">
        <v>1880</v>
      </c>
      <c r="C547" s="6">
        <v>2802</v>
      </c>
      <c r="D547" s="6">
        <v>3309</v>
      </c>
      <c r="E547" s="6">
        <v>3696</v>
      </c>
      <c r="F547" s="6">
        <v>4066</v>
      </c>
      <c r="G547" s="6">
        <v>4419</v>
      </c>
    </row>
    <row r="548" spans="1:7" x14ac:dyDescent="0.25">
      <c r="A548" s="6">
        <v>27600</v>
      </c>
      <c r="B548" s="6">
        <v>1881</v>
      </c>
      <c r="C548" s="6">
        <v>2805</v>
      </c>
      <c r="D548" s="6">
        <v>3313</v>
      </c>
      <c r="E548" s="6">
        <v>3700</v>
      </c>
      <c r="F548" s="6">
        <v>4070</v>
      </c>
      <c r="G548" s="6">
        <v>4424</v>
      </c>
    </row>
    <row r="549" spans="1:7" x14ac:dyDescent="0.25">
      <c r="A549" s="6">
        <v>27650</v>
      </c>
      <c r="B549" s="6">
        <v>1883</v>
      </c>
      <c r="C549" s="6">
        <v>2808</v>
      </c>
      <c r="D549" s="6">
        <v>3316</v>
      </c>
      <c r="E549" s="6">
        <v>3704</v>
      </c>
      <c r="F549" s="6">
        <v>4075</v>
      </c>
      <c r="G549" s="6">
        <v>4429</v>
      </c>
    </row>
    <row r="550" spans="1:7" x14ac:dyDescent="0.25">
      <c r="A550" s="6">
        <v>27700</v>
      </c>
      <c r="B550" s="6">
        <v>1885</v>
      </c>
      <c r="C550" s="6">
        <v>2811</v>
      </c>
      <c r="D550" s="6">
        <v>3320</v>
      </c>
      <c r="E550" s="6">
        <v>3709</v>
      </c>
      <c r="F550" s="6">
        <v>4080</v>
      </c>
      <c r="G550" s="6">
        <v>4435</v>
      </c>
    </row>
    <row r="551" spans="1:7" x14ac:dyDescent="0.25">
      <c r="A551" s="6">
        <v>27750</v>
      </c>
      <c r="B551" s="6">
        <v>1887</v>
      </c>
      <c r="C551" s="6">
        <v>2814</v>
      </c>
      <c r="D551" s="6">
        <v>3324</v>
      </c>
      <c r="E551" s="6">
        <v>3713</v>
      </c>
      <c r="F551" s="6">
        <v>4084</v>
      </c>
      <c r="G551" s="6">
        <v>4440</v>
      </c>
    </row>
    <row r="552" spans="1:7" x14ac:dyDescent="0.25">
      <c r="A552" s="6">
        <v>27800</v>
      </c>
      <c r="B552" s="6">
        <v>1889</v>
      </c>
      <c r="C552" s="6">
        <v>2817</v>
      </c>
      <c r="D552" s="6">
        <v>3328</v>
      </c>
      <c r="E552" s="6">
        <v>3717</v>
      </c>
      <c r="F552" s="6">
        <v>4089</v>
      </c>
      <c r="G552" s="6">
        <v>4445</v>
      </c>
    </row>
    <row r="553" spans="1:7" x14ac:dyDescent="0.25">
      <c r="A553" s="6">
        <v>27850</v>
      </c>
      <c r="B553" s="6">
        <v>1891</v>
      </c>
      <c r="C553" s="6">
        <v>2820</v>
      </c>
      <c r="D553" s="6">
        <v>3332</v>
      </c>
      <c r="E553" s="6">
        <v>3722</v>
      </c>
      <c r="F553" s="6">
        <v>4094</v>
      </c>
      <c r="G553" s="6">
        <v>4450</v>
      </c>
    </row>
    <row r="554" spans="1:7" x14ac:dyDescent="0.25">
      <c r="A554" s="6">
        <v>27900</v>
      </c>
      <c r="B554" s="6">
        <v>1892</v>
      </c>
      <c r="C554" s="6">
        <v>2823</v>
      </c>
      <c r="D554" s="6">
        <v>3336</v>
      </c>
      <c r="E554" s="6">
        <v>3726</v>
      </c>
      <c r="F554" s="6">
        <v>4098</v>
      </c>
      <c r="G554" s="6">
        <v>4455</v>
      </c>
    </row>
    <row r="555" spans="1:7" x14ac:dyDescent="0.25">
      <c r="A555" s="6">
        <v>27950</v>
      </c>
      <c r="B555" s="6">
        <v>1894</v>
      </c>
      <c r="C555" s="6">
        <v>2826</v>
      </c>
      <c r="D555" s="6">
        <v>3339</v>
      </c>
      <c r="E555" s="6">
        <v>3730</v>
      </c>
      <c r="F555" s="6">
        <v>4103</v>
      </c>
      <c r="G555" s="6">
        <v>4460</v>
      </c>
    </row>
    <row r="556" spans="1:7" x14ac:dyDescent="0.25">
      <c r="A556" s="6">
        <v>28000</v>
      </c>
      <c r="B556" s="6">
        <v>1896</v>
      </c>
      <c r="C556" s="6">
        <v>2829</v>
      </c>
      <c r="D556" s="6">
        <v>3343</v>
      </c>
      <c r="E556" s="6">
        <v>3734</v>
      </c>
      <c r="F556" s="6">
        <v>4108</v>
      </c>
      <c r="G556" s="6">
        <v>4465</v>
      </c>
    </row>
    <row r="557" spans="1:7" x14ac:dyDescent="0.25">
      <c r="A557" s="6">
        <v>28050</v>
      </c>
      <c r="B557" s="6">
        <v>1898</v>
      </c>
      <c r="C557" s="6">
        <v>2832</v>
      </c>
      <c r="D557" s="6">
        <v>3347</v>
      </c>
      <c r="E557" s="6">
        <v>3739</v>
      </c>
      <c r="F557" s="6">
        <v>4113</v>
      </c>
      <c r="G557" s="6">
        <v>4470</v>
      </c>
    </row>
    <row r="558" spans="1:7" x14ac:dyDescent="0.25">
      <c r="A558" s="6">
        <v>28100</v>
      </c>
      <c r="B558" s="6">
        <v>1899</v>
      </c>
      <c r="C558" s="6">
        <v>2833</v>
      </c>
      <c r="D558" s="6">
        <v>3348</v>
      </c>
      <c r="E558" s="6">
        <v>3740</v>
      </c>
      <c r="F558" s="6">
        <v>4114</v>
      </c>
      <c r="G558" s="6">
        <v>4472</v>
      </c>
    </row>
    <row r="559" spans="1:7" x14ac:dyDescent="0.25">
      <c r="A559" s="6">
        <v>28150</v>
      </c>
      <c r="B559" s="6">
        <v>1900</v>
      </c>
      <c r="C559" s="6">
        <v>2834</v>
      </c>
      <c r="D559" s="6">
        <v>3349</v>
      </c>
      <c r="E559" s="6">
        <v>3741</v>
      </c>
      <c r="F559" s="6">
        <v>4115</v>
      </c>
      <c r="G559" s="6">
        <v>4473</v>
      </c>
    </row>
    <row r="560" spans="1:7" x14ac:dyDescent="0.25">
      <c r="A560" s="6">
        <v>28200</v>
      </c>
      <c r="B560" s="6">
        <v>1900</v>
      </c>
      <c r="C560" s="6">
        <v>2835</v>
      </c>
      <c r="D560" s="6">
        <v>3349</v>
      </c>
      <c r="E560" s="6">
        <v>3741</v>
      </c>
      <c r="F560" s="6">
        <v>4115</v>
      </c>
      <c r="G560" s="6">
        <v>4473</v>
      </c>
    </row>
    <row r="561" spans="1:7" x14ac:dyDescent="0.25">
      <c r="A561" s="6">
        <v>28250</v>
      </c>
      <c r="B561" s="6">
        <v>1901</v>
      </c>
      <c r="C561" s="6">
        <v>2836</v>
      </c>
      <c r="D561" s="6">
        <v>3350</v>
      </c>
      <c r="E561" s="6">
        <v>3742</v>
      </c>
      <c r="F561" s="6">
        <v>4116</v>
      </c>
      <c r="G561" s="6">
        <v>4474</v>
      </c>
    </row>
    <row r="562" spans="1:7" x14ac:dyDescent="0.25">
      <c r="A562" s="6">
        <v>28300</v>
      </c>
      <c r="B562" s="6">
        <v>1902</v>
      </c>
      <c r="C562" s="6">
        <v>2836</v>
      </c>
      <c r="D562" s="6">
        <v>3350</v>
      </c>
      <c r="E562" s="6">
        <v>3742</v>
      </c>
      <c r="F562" s="6">
        <v>4116</v>
      </c>
      <c r="G562" s="6">
        <v>4474</v>
      </c>
    </row>
    <row r="563" spans="1:7" x14ac:dyDescent="0.25">
      <c r="A563" s="6">
        <v>28350</v>
      </c>
      <c r="B563" s="6">
        <v>1902</v>
      </c>
      <c r="C563" s="6">
        <v>2837</v>
      </c>
      <c r="D563" s="6">
        <v>3351</v>
      </c>
      <c r="E563" s="6">
        <v>3743</v>
      </c>
      <c r="F563" s="6">
        <v>4117</v>
      </c>
      <c r="G563" s="6">
        <v>4475</v>
      </c>
    </row>
    <row r="564" spans="1:7" x14ac:dyDescent="0.25">
      <c r="A564" s="6">
        <v>28400</v>
      </c>
      <c r="B564" s="6">
        <v>1903</v>
      </c>
      <c r="C564" s="6">
        <v>2838</v>
      </c>
      <c r="D564" s="6">
        <v>3351</v>
      </c>
      <c r="E564" s="6">
        <v>3743</v>
      </c>
      <c r="F564" s="6">
        <v>4117</v>
      </c>
      <c r="G564" s="6">
        <v>4476</v>
      </c>
    </row>
    <row r="565" spans="1:7" x14ac:dyDescent="0.25">
      <c r="A565" s="6">
        <v>28450</v>
      </c>
      <c r="B565" s="6">
        <v>1904</v>
      </c>
      <c r="C565" s="6">
        <v>2838</v>
      </c>
      <c r="D565" s="6">
        <v>3351</v>
      </c>
      <c r="E565" s="6">
        <v>3744</v>
      </c>
      <c r="F565" s="6">
        <v>4118</v>
      </c>
      <c r="G565" s="6">
        <v>4476</v>
      </c>
    </row>
    <row r="566" spans="1:7" x14ac:dyDescent="0.25">
      <c r="A566" s="6">
        <v>28500</v>
      </c>
      <c r="B566" s="6">
        <v>1904</v>
      </c>
      <c r="C566" s="6">
        <v>2839</v>
      </c>
      <c r="D566" s="6">
        <v>3352</v>
      </c>
      <c r="E566" s="6">
        <v>3744</v>
      </c>
      <c r="F566" s="6">
        <v>4118</v>
      </c>
      <c r="G566" s="6">
        <v>4477</v>
      </c>
    </row>
    <row r="567" spans="1:7" x14ac:dyDescent="0.25">
      <c r="A567" s="6">
        <v>28550</v>
      </c>
      <c r="B567" s="6">
        <v>1905</v>
      </c>
      <c r="C567" s="6">
        <v>2840</v>
      </c>
      <c r="D567" s="6">
        <v>3352</v>
      </c>
      <c r="E567" s="6">
        <v>3745</v>
      </c>
      <c r="F567" s="6">
        <v>4119</v>
      </c>
      <c r="G567" s="6">
        <v>4477</v>
      </c>
    </row>
    <row r="568" spans="1:7" x14ac:dyDescent="0.25">
      <c r="A568" s="6">
        <v>28600</v>
      </c>
      <c r="B568" s="6">
        <v>1906</v>
      </c>
      <c r="C568" s="6">
        <v>2840</v>
      </c>
      <c r="D568" s="6">
        <v>3353</v>
      </c>
      <c r="E568" s="6">
        <v>3745</v>
      </c>
      <c r="F568" s="6">
        <v>4120</v>
      </c>
      <c r="G568" s="6">
        <v>4478</v>
      </c>
    </row>
    <row r="569" spans="1:7" x14ac:dyDescent="0.25">
      <c r="A569" s="6">
        <v>28650</v>
      </c>
      <c r="B569" s="6">
        <v>1906</v>
      </c>
      <c r="C569" s="6">
        <v>2841</v>
      </c>
      <c r="D569" s="6">
        <v>3353</v>
      </c>
      <c r="E569" s="6">
        <v>3745</v>
      </c>
      <c r="F569" s="6">
        <v>4120</v>
      </c>
      <c r="G569" s="6">
        <v>4478</v>
      </c>
    </row>
    <row r="570" spans="1:7" x14ac:dyDescent="0.25">
      <c r="A570" s="6">
        <v>28700</v>
      </c>
      <c r="B570" s="6">
        <v>1907</v>
      </c>
      <c r="C570" s="6">
        <v>2842</v>
      </c>
      <c r="D570" s="6">
        <v>3354</v>
      </c>
      <c r="E570" s="6">
        <v>3746</v>
      </c>
      <c r="F570" s="6">
        <v>4121</v>
      </c>
      <c r="G570" s="6">
        <v>4479</v>
      </c>
    </row>
    <row r="571" spans="1:7" x14ac:dyDescent="0.25">
      <c r="A571" s="6">
        <v>28750</v>
      </c>
      <c r="B571" s="6">
        <v>1908</v>
      </c>
      <c r="C571" s="6">
        <v>2842</v>
      </c>
      <c r="D571" s="6">
        <v>3354</v>
      </c>
      <c r="E571" s="6">
        <v>3746</v>
      </c>
      <c r="F571" s="6">
        <v>4121</v>
      </c>
      <c r="G571" s="6">
        <v>4480</v>
      </c>
    </row>
    <row r="572" spans="1:7" x14ac:dyDescent="0.25">
      <c r="A572" s="6">
        <v>28800</v>
      </c>
      <c r="B572" s="6">
        <v>1908</v>
      </c>
      <c r="C572" s="6">
        <v>2843</v>
      </c>
      <c r="D572" s="6">
        <v>3354</v>
      </c>
      <c r="E572" s="6">
        <v>3747</v>
      </c>
      <c r="F572" s="6">
        <v>4122</v>
      </c>
      <c r="G572" s="6">
        <v>4480</v>
      </c>
    </row>
    <row r="573" spans="1:7" x14ac:dyDescent="0.25">
      <c r="A573" s="6">
        <v>28850</v>
      </c>
      <c r="B573" s="6">
        <v>1909</v>
      </c>
      <c r="C573" s="6">
        <v>2844</v>
      </c>
      <c r="D573" s="6">
        <v>3355</v>
      </c>
      <c r="E573" s="6">
        <v>3747</v>
      </c>
      <c r="F573" s="6">
        <v>4122</v>
      </c>
      <c r="G573" s="6">
        <v>4481</v>
      </c>
    </row>
    <row r="574" spans="1:7" x14ac:dyDescent="0.25">
      <c r="A574" s="6">
        <v>28900</v>
      </c>
      <c r="B574" s="6">
        <v>1909</v>
      </c>
      <c r="C574" s="6">
        <v>2844</v>
      </c>
      <c r="D574" s="6">
        <v>3355</v>
      </c>
      <c r="E574" s="6">
        <v>3748</v>
      </c>
      <c r="F574" s="6">
        <v>4123</v>
      </c>
      <c r="G574" s="6">
        <v>4481</v>
      </c>
    </row>
    <row r="575" spans="1:7" x14ac:dyDescent="0.25">
      <c r="A575" s="6">
        <v>28950</v>
      </c>
      <c r="B575" s="6">
        <v>1910</v>
      </c>
      <c r="C575" s="6">
        <v>2845</v>
      </c>
      <c r="D575" s="6">
        <v>3356</v>
      </c>
      <c r="E575" s="6">
        <v>3748</v>
      </c>
      <c r="F575" s="6">
        <v>4123</v>
      </c>
      <c r="G575" s="6">
        <v>4482</v>
      </c>
    </row>
    <row r="576" spans="1:7" x14ac:dyDescent="0.25">
      <c r="A576" s="6">
        <v>29000</v>
      </c>
      <c r="B576" s="6">
        <v>1911</v>
      </c>
      <c r="C576" s="6">
        <v>2846</v>
      </c>
      <c r="D576" s="6">
        <v>3356</v>
      </c>
      <c r="E576" s="6">
        <v>3749</v>
      </c>
      <c r="F576" s="6">
        <v>4124</v>
      </c>
      <c r="G576" s="6">
        <v>4483</v>
      </c>
    </row>
    <row r="577" spans="1:7" x14ac:dyDescent="0.25">
      <c r="A577" s="6">
        <v>29050</v>
      </c>
      <c r="B577" s="6">
        <v>1911</v>
      </c>
      <c r="C577" s="6">
        <v>2846</v>
      </c>
      <c r="D577" s="6">
        <v>3357</v>
      </c>
      <c r="E577" s="6">
        <v>3749</v>
      </c>
      <c r="F577" s="6">
        <v>4124</v>
      </c>
      <c r="G577" s="6">
        <v>4483</v>
      </c>
    </row>
    <row r="578" spans="1:7" x14ac:dyDescent="0.25">
      <c r="A578" s="6">
        <v>29100</v>
      </c>
      <c r="B578" s="6">
        <v>1912</v>
      </c>
      <c r="C578" s="6">
        <v>2847</v>
      </c>
      <c r="D578" s="6">
        <v>3357</v>
      </c>
      <c r="E578" s="6">
        <v>3750</v>
      </c>
      <c r="F578" s="6">
        <v>4125</v>
      </c>
      <c r="G578" s="6">
        <v>4484</v>
      </c>
    </row>
    <row r="579" spans="1:7" x14ac:dyDescent="0.25">
      <c r="A579" s="6">
        <v>29150</v>
      </c>
      <c r="B579" s="6">
        <v>1913</v>
      </c>
      <c r="C579" s="6">
        <v>2848</v>
      </c>
      <c r="D579" s="6">
        <v>3358</v>
      </c>
      <c r="E579" s="6">
        <v>3750</v>
      </c>
      <c r="F579" s="6">
        <v>4125</v>
      </c>
      <c r="G579" s="6">
        <v>4484</v>
      </c>
    </row>
    <row r="580" spans="1:7" x14ac:dyDescent="0.25">
      <c r="A580" s="6">
        <v>29200</v>
      </c>
      <c r="B580" s="6">
        <v>1913</v>
      </c>
      <c r="C580" s="6">
        <v>2848</v>
      </c>
      <c r="D580" s="6">
        <v>3358</v>
      </c>
      <c r="E580" s="6">
        <v>3751</v>
      </c>
      <c r="F580" s="6">
        <v>4126</v>
      </c>
      <c r="G580" s="6">
        <v>4485</v>
      </c>
    </row>
    <row r="581" spans="1:7" x14ac:dyDescent="0.25">
      <c r="A581" s="6">
        <v>29250</v>
      </c>
      <c r="B581" s="6">
        <v>1914</v>
      </c>
      <c r="C581" s="6">
        <v>2849</v>
      </c>
      <c r="D581" s="6">
        <v>3358</v>
      </c>
      <c r="E581" s="6">
        <v>3751</v>
      </c>
      <c r="F581" s="6">
        <v>4126</v>
      </c>
      <c r="G581" s="6">
        <v>4485</v>
      </c>
    </row>
    <row r="582" spans="1:7" x14ac:dyDescent="0.25">
      <c r="A582" s="6">
        <v>29300</v>
      </c>
      <c r="B582" s="6">
        <v>1915</v>
      </c>
      <c r="C582" s="6">
        <v>2850</v>
      </c>
      <c r="D582" s="6">
        <v>3359</v>
      </c>
      <c r="E582" s="6">
        <v>3752</v>
      </c>
      <c r="F582" s="6">
        <v>4127</v>
      </c>
      <c r="G582" s="6">
        <v>4486</v>
      </c>
    </row>
    <row r="583" spans="1:7" x14ac:dyDescent="0.25">
      <c r="A583" s="6">
        <v>29350</v>
      </c>
      <c r="B583" s="6">
        <v>1915</v>
      </c>
      <c r="C583" s="6">
        <v>2850</v>
      </c>
      <c r="D583" s="6">
        <v>3359</v>
      </c>
      <c r="E583" s="6">
        <v>3752</v>
      </c>
      <c r="F583" s="6">
        <v>4128</v>
      </c>
      <c r="G583" s="6">
        <v>4487</v>
      </c>
    </row>
    <row r="584" spans="1:7" x14ac:dyDescent="0.25">
      <c r="A584" s="6">
        <v>29400</v>
      </c>
      <c r="B584" s="6">
        <v>1916</v>
      </c>
      <c r="C584" s="6">
        <v>2851</v>
      </c>
      <c r="D584" s="6">
        <v>3360</v>
      </c>
      <c r="E584" s="6">
        <v>3753</v>
      </c>
      <c r="F584" s="6">
        <v>4128</v>
      </c>
      <c r="G584" s="6">
        <v>4487</v>
      </c>
    </row>
    <row r="585" spans="1:7" x14ac:dyDescent="0.25">
      <c r="A585" s="6">
        <v>29450</v>
      </c>
      <c r="B585" s="6">
        <v>1917</v>
      </c>
      <c r="C585" s="6">
        <v>2852</v>
      </c>
      <c r="D585" s="6">
        <v>3360</v>
      </c>
      <c r="E585" s="6">
        <v>3753</v>
      </c>
      <c r="F585" s="6">
        <v>4129</v>
      </c>
      <c r="G585" s="6">
        <v>4488</v>
      </c>
    </row>
    <row r="586" spans="1:7" x14ac:dyDescent="0.25">
      <c r="A586" s="6">
        <v>29500</v>
      </c>
      <c r="B586" s="6">
        <v>1917</v>
      </c>
      <c r="C586" s="6">
        <v>2852</v>
      </c>
      <c r="D586" s="6">
        <v>3361</v>
      </c>
      <c r="E586" s="6">
        <v>3754</v>
      </c>
      <c r="F586" s="6">
        <v>4129</v>
      </c>
      <c r="G586" s="6">
        <v>4488</v>
      </c>
    </row>
    <row r="587" spans="1:7" x14ac:dyDescent="0.25">
      <c r="A587" s="6">
        <v>29550</v>
      </c>
      <c r="B587" s="6">
        <v>1918</v>
      </c>
      <c r="C587" s="6">
        <v>2853</v>
      </c>
      <c r="D587" s="6">
        <v>3361</v>
      </c>
      <c r="E587" s="6">
        <v>3754</v>
      </c>
      <c r="F587" s="6">
        <v>4130</v>
      </c>
      <c r="G587" s="6">
        <v>4489</v>
      </c>
    </row>
    <row r="588" spans="1:7" x14ac:dyDescent="0.25">
      <c r="A588" s="6">
        <v>29600</v>
      </c>
      <c r="B588" s="6">
        <v>1919</v>
      </c>
      <c r="C588" s="6">
        <v>2854</v>
      </c>
      <c r="D588" s="6">
        <v>3361</v>
      </c>
      <c r="E588" s="6">
        <v>3755</v>
      </c>
      <c r="F588" s="6">
        <v>4130</v>
      </c>
      <c r="G588" s="6">
        <v>4490</v>
      </c>
    </row>
    <row r="589" spans="1:7" x14ac:dyDescent="0.25">
      <c r="A589" s="6">
        <v>29650</v>
      </c>
      <c r="B589" s="6">
        <v>1919</v>
      </c>
      <c r="C589" s="6">
        <v>2855</v>
      </c>
      <c r="D589" s="6">
        <v>3362</v>
      </c>
      <c r="E589" s="6">
        <v>3755</v>
      </c>
      <c r="F589" s="6">
        <v>4131</v>
      </c>
      <c r="G589" s="6">
        <v>4490</v>
      </c>
    </row>
    <row r="590" spans="1:7" x14ac:dyDescent="0.25">
      <c r="A590" s="6">
        <v>29700</v>
      </c>
      <c r="B590" s="6">
        <v>1920</v>
      </c>
      <c r="C590" s="6">
        <v>2855</v>
      </c>
      <c r="D590" s="6">
        <v>3362</v>
      </c>
      <c r="E590" s="6">
        <v>3756</v>
      </c>
      <c r="F590" s="6">
        <v>4131</v>
      </c>
      <c r="G590" s="6">
        <v>4491</v>
      </c>
    </row>
    <row r="591" spans="1:7" x14ac:dyDescent="0.25">
      <c r="A591" s="6">
        <v>29750</v>
      </c>
      <c r="B591" s="6">
        <v>1921</v>
      </c>
      <c r="C591" s="6">
        <v>2856</v>
      </c>
      <c r="D591" s="6">
        <v>3363</v>
      </c>
      <c r="E591" s="6">
        <v>3756</v>
      </c>
      <c r="F591" s="6">
        <v>4132</v>
      </c>
      <c r="G591" s="6">
        <v>4491</v>
      </c>
    </row>
    <row r="592" spans="1:7" x14ac:dyDescent="0.25">
      <c r="A592" s="6">
        <v>29800</v>
      </c>
      <c r="B592" s="6">
        <v>1921</v>
      </c>
      <c r="C592" s="6">
        <v>2857</v>
      </c>
      <c r="D592" s="6">
        <v>3363</v>
      </c>
      <c r="E592" s="6">
        <v>3757</v>
      </c>
      <c r="F592" s="6">
        <v>4132</v>
      </c>
      <c r="G592" s="6">
        <v>4492</v>
      </c>
    </row>
    <row r="593" spans="1:7" x14ac:dyDescent="0.25">
      <c r="A593" s="6">
        <v>29850</v>
      </c>
      <c r="B593" s="6">
        <v>1922</v>
      </c>
      <c r="C593" s="6">
        <v>2857</v>
      </c>
      <c r="D593" s="6">
        <v>3364</v>
      </c>
      <c r="E593" s="6">
        <v>3757</v>
      </c>
      <c r="F593" s="6">
        <v>4133</v>
      </c>
      <c r="G593" s="6">
        <v>4492</v>
      </c>
    </row>
    <row r="594" spans="1:7" x14ac:dyDescent="0.25">
      <c r="A594" s="6">
        <v>29900</v>
      </c>
      <c r="B594" s="6">
        <v>1923</v>
      </c>
      <c r="C594" s="6">
        <v>2858</v>
      </c>
      <c r="D594" s="6">
        <v>3364</v>
      </c>
      <c r="E594" s="6">
        <v>3758</v>
      </c>
      <c r="F594" s="6">
        <v>4133</v>
      </c>
      <c r="G594" s="6">
        <v>4493</v>
      </c>
    </row>
    <row r="595" spans="1:7" x14ac:dyDescent="0.25">
      <c r="A595" s="6">
        <v>29950</v>
      </c>
      <c r="B595" s="6">
        <v>1923</v>
      </c>
      <c r="C595" s="6">
        <v>2859</v>
      </c>
      <c r="D595" s="6">
        <v>3365</v>
      </c>
      <c r="E595" s="6">
        <v>3758</v>
      </c>
      <c r="F595" s="6">
        <v>4134</v>
      </c>
      <c r="G595" s="6">
        <v>4494</v>
      </c>
    </row>
    <row r="596" spans="1:7" x14ac:dyDescent="0.25">
      <c r="A596" s="6">
        <v>30000</v>
      </c>
      <c r="B596" s="6">
        <v>1924</v>
      </c>
      <c r="C596" s="6">
        <v>2859</v>
      </c>
      <c r="D596" s="6">
        <v>3365</v>
      </c>
      <c r="E596" s="6">
        <v>3759</v>
      </c>
      <c r="F596" s="6">
        <v>4135</v>
      </c>
      <c r="G596" s="6">
        <v>4494</v>
      </c>
    </row>
    <row r="597" spans="1:7" x14ac:dyDescent="0.25">
      <c r="A597" s="6">
        <v>30050</v>
      </c>
      <c r="B597" s="6">
        <v>1925</v>
      </c>
      <c r="C597" s="6">
        <v>2860</v>
      </c>
      <c r="D597" s="6">
        <v>3365</v>
      </c>
      <c r="E597" s="6">
        <v>3759</v>
      </c>
      <c r="F597" s="6">
        <v>4135</v>
      </c>
      <c r="G597" s="6">
        <v>4495</v>
      </c>
    </row>
    <row r="598" spans="1:7" x14ac:dyDescent="0.25">
      <c r="A598" s="6">
        <v>30100</v>
      </c>
      <c r="B598" s="6">
        <v>1925</v>
      </c>
      <c r="C598" s="6">
        <v>2861</v>
      </c>
      <c r="D598" s="6">
        <v>3366</v>
      </c>
      <c r="E598" s="6">
        <v>3760</v>
      </c>
      <c r="F598" s="6">
        <v>4136</v>
      </c>
      <c r="G598" s="6">
        <v>4495</v>
      </c>
    </row>
    <row r="599" spans="1:7" x14ac:dyDescent="0.25">
      <c r="A599" s="6">
        <v>30150</v>
      </c>
      <c r="B599" s="6">
        <v>1926</v>
      </c>
      <c r="C599" s="6">
        <v>2861</v>
      </c>
      <c r="D599" s="6">
        <v>3366</v>
      </c>
      <c r="E599" s="6">
        <v>3760</v>
      </c>
      <c r="F599" s="6">
        <v>4136</v>
      </c>
      <c r="G599" s="6">
        <v>4496</v>
      </c>
    </row>
    <row r="600" spans="1:7" x14ac:dyDescent="0.25">
      <c r="A600" s="6">
        <v>30200</v>
      </c>
      <c r="B600" s="6">
        <v>1926</v>
      </c>
      <c r="C600" s="6">
        <v>2862</v>
      </c>
      <c r="D600" s="6">
        <v>3367</v>
      </c>
      <c r="E600" s="6">
        <v>3761</v>
      </c>
      <c r="F600" s="6">
        <v>4137</v>
      </c>
      <c r="G600" s="6">
        <v>4497</v>
      </c>
    </row>
    <row r="601" spans="1:7" x14ac:dyDescent="0.25">
      <c r="A601" s="6">
        <v>30250</v>
      </c>
      <c r="B601" s="6">
        <v>1927</v>
      </c>
      <c r="C601" s="6">
        <v>2863</v>
      </c>
      <c r="D601" s="6">
        <v>3367</v>
      </c>
      <c r="E601" s="6">
        <v>3761</v>
      </c>
      <c r="F601" s="6">
        <v>4137</v>
      </c>
      <c r="G601" s="6">
        <v>4497</v>
      </c>
    </row>
    <row r="602" spans="1:7" x14ac:dyDescent="0.25">
      <c r="A602" s="6">
        <v>30300</v>
      </c>
      <c r="B602" s="6">
        <v>1928</v>
      </c>
      <c r="C602" s="6">
        <v>2863</v>
      </c>
      <c r="D602" s="6">
        <v>3368</v>
      </c>
      <c r="E602" s="6">
        <v>3762</v>
      </c>
      <c r="F602" s="6">
        <v>4138</v>
      </c>
      <c r="G602" s="6">
        <v>4498</v>
      </c>
    </row>
    <row r="603" spans="1:7" x14ac:dyDescent="0.25">
      <c r="A603" s="6">
        <v>30350</v>
      </c>
      <c r="B603" s="6">
        <v>1928</v>
      </c>
      <c r="C603" s="6">
        <v>2864</v>
      </c>
      <c r="D603" s="6">
        <v>3368</v>
      </c>
      <c r="E603" s="6">
        <v>3762</v>
      </c>
      <c r="F603" s="6">
        <v>4138</v>
      </c>
      <c r="G603" s="6">
        <v>4498</v>
      </c>
    </row>
    <row r="604" spans="1:7" x14ac:dyDescent="0.25">
      <c r="A604" s="6">
        <v>30400</v>
      </c>
      <c r="B604" s="6">
        <v>1929</v>
      </c>
      <c r="C604" s="6">
        <v>2865</v>
      </c>
      <c r="D604" s="6">
        <v>3368</v>
      </c>
      <c r="E604" s="6">
        <v>3763</v>
      </c>
      <c r="F604" s="6">
        <v>4139</v>
      </c>
      <c r="G604" s="6">
        <v>4499</v>
      </c>
    </row>
    <row r="605" spans="1:7" x14ac:dyDescent="0.25">
      <c r="A605" s="6">
        <v>30450</v>
      </c>
      <c r="B605" s="6">
        <v>1930</v>
      </c>
      <c r="C605" s="6">
        <v>2865</v>
      </c>
      <c r="D605" s="6">
        <v>3369</v>
      </c>
      <c r="E605" s="6">
        <v>3763</v>
      </c>
      <c r="F605" s="6">
        <v>4139</v>
      </c>
      <c r="G605" s="6">
        <v>4499</v>
      </c>
    </row>
    <row r="606" spans="1:7" x14ac:dyDescent="0.25">
      <c r="A606" s="6">
        <v>30500</v>
      </c>
      <c r="B606" s="6">
        <v>1930</v>
      </c>
      <c r="C606" s="6">
        <v>2866</v>
      </c>
      <c r="D606" s="6">
        <v>3369</v>
      </c>
      <c r="E606" s="6">
        <v>3764</v>
      </c>
      <c r="F606" s="6">
        <v>4140</v>
      </c>
      <c r="G606" s="6">
        <v>4500</v>
      </c>
    </row>
    <row r="607" spans="1:7" x14ac:dyDescent="0.25">
      <c r="A607" s="6">
        <v>30550</v>
      </c>
      <c r="B607" s="6">
        <v>1931</v>
      </c>
      <c r="C607" s="6">
        <v>2867</v>
      </c>
      <c r="D607" s="6">
        <v>3370</v>
      </c>
      <c r="E607" s="6">
        <v>3764</v>
      </c>
      <c r="F607" s="6">
        <v>4140</v>
      </c>
      <c r="G607" s="6">
        <v>4501</v>
      </c>
    </row>
    <row r="608" spans="1:7" x14ac:dyDescent="0.25">
      <c r="A608" s="6">
        <v>30600</v>
      </c>
      <c r="B608" s="6">
        <v>1932</v>
      </c>
      <c r="C608" s="6">
        <v>2867</v>
      </c>
      <c r="D608" s="6">
        <v>3370</v>
      </c>
      <c r="E608" s="6">
        <v>3765</v>
      </c>
      <c r="F608" s="6">
        <v>4141</v>
      </c>
      <c r="G608" s="6">
        <v>4501</v>
      </c>
    </row>
    <row r="609" spans="1:7" x14ac:dyDescent="0.25">
      <c r="A609" s="6">
        <v>30650</v>
      </c>
      <c r="B609" s="6">
        <v>1932</v>
      </c>
      <c r="C609" s="6">
        <v>2868</v>
      </c>
      <c r="D609" s="6">
        <v>3371</v>
      </c>
      <c r="E609" s="6">
        <v>3765</v>
      </c>
      <c r="F609" s="6">
        <v>4141</v>
      </c>
      <c r="G609" s="6">
        <v>4502</v>
      </c>
    </row>
    <row r="610" spans="1:7" x14ac:dyDescent="0.25">
      <c r="A610" s="6">
        <v>30700</v>
      </c>
      <c r="B610" s="6">
        <v>1933</v>
      </c>
      <c r="C610" s="6">
        <v>2869</v>
      </c>
      <c r="D610" s="6">
        <v>3371</v>
      </c>
      <c r="E610" s="6">
        <v>3765</v>
      </c>
      <c r="F610" s="6">
        <v>4142</v>
      </c>
      <c r="G610" s="6">
        <v>4502</v>
      </c>
    </row>
    <row r="611" spans="1:7" x14ac:dyDescent="0.25">
      <c r="A611" s="6">
        <v>30750</v>
      </c>
      <c r="B611" s="6">
        <v>1934</v>
      </c>
      <c r="C611" s="6">
        <v>2869</v>
      </c>
      <c r="D611" s="6">
        <v>3371</v>
      </c>
      <c r="E611" s="6">
        <v>3766</v>
      </c>
      <c r="F611" s="6">
        <v>4143</v>
      </c>
      <c r="G611" s="6">
        <v>4503</v>
      </c>
    </row>
    <row r="612" spans="1:7" x14ac:dyDescent="0.25">
      <c r="A612" s="6">
        <v>30800</v>
      </c>
      <c r="B612" s="6">
        <v>1934</v>
      </c>
      <c r="C612" s="6">
        <v>2870</v>
      </c>
      <c r="D612" s="6">
        <v>3372</v>
      </c>
      <c r="E612" s="6">
        <v>3766</v>
      </c>
      <c r="F612" s="6">
        <v>4143</v>
      </c>
      <c r="G612" s="6">
        <v>4504</v>
      </c>
    </row>
    <row r="613" spans="1:7" x14ac:dyDescent="0.25">
      <c r="A613" s="6">
        <v>30850</v>
      </c>
      <c r="B613" s="6">
        <v>1935</v>
      </c>
      <c r="C613" s="6">
        <v>2871</v>
      </c>
      <c r="D613" s="6">
        <v>3372</v>
      </c>
      <c r="E613" s="6">
        <v>3767</v>
      </c>
      <c r="F613" s="6">
        <v>4144</v>
      </c>
      <c r="G613" s="6">
        <v>4504</v>
      </c>
    </row>
    <row r="614" spans="1:7" x14ac:dyDescent="0.25">
      <c r="A614" s="6">
        <v>30900</v>
      </c>
      <c r="B614" s="6">
        <v>1936</v>
      </c>
      <c r="C614" s="6">
        <v>2871</v>
      </c>
      <c r="D614" s="6">
        <v>3373</v>
      </c>
      <c r="E614" s="6">
        <v>3767</v>
      </c>
      <c r="F614" s="6">
        <v>4144</v>
      </c>
      <c r="G614" s="6">
        <v>4505</v>
      </c>
    </row>
    <row r="615" spans="1:7" x14ac:dyDescent="0.25">
      <c r="A615" s="6">
        <v>30950</v>
      </c>
      <c r="B615" s="6">
        <v>1936</v>
      </c>
      <c r="C615" s="6">
        <v>2872</v>
      </c>
      <c r="D615" s="6">
        <v>3373</v>
      </c>
      <c r="E615" s="6">
        <v>3768</v>
      </c>
      <c r="F615" s="6">
        <v>4145</v>
      </c>
      <c r="G615" s="6">
        <v>4505</v>
      </c>
    </row>
    <row r="616" spans="1:7" x14ac:dyDescent="0.25">
      <c r="A616" s="6">
        <v>31000</v>
      </c>
      <c r="B616" s="6">
        <v>1937</v>
      </c>
      <c r="C616" s="6">
        <v>2873</v>
      </c>
      <c r="D616" s="6">
        <v>3374</v>
      </c>
      <c r="E616" s="6">
        <v>3768</v>
      </c>
      <c r="F616" s="6">
        <v>4145</v>
      </c>
      <c r="G616" s="6">
        <v>4506</v>
      </c>
    </row>
    <row r="617" spans="1:7" x14ac:dyDescent="0.25">
      <c r="A617" s="6">
        <v>31050</v>
      </c>
      <c r="B617" s="6">
        <v>1938</v>
      </c>
      <c r="C617" s="6">
        <v>2874</v>
      </c>
      <c r="D617" s="6">
        <v>3374</v>
      </c>
      <c r="E617" s="6">
        <v>3769</v>
      </c>
      <c r="F617" s="6">
        <v>4146</v>
      </c>
      <c r="G617" s="6">
        <v>4506</v>
      </c>
    </row>
    <row r="618" spans="1:7" x14ac:dyDescent="0.25">
      <c r="A618" s="6">
        <v>31100</v>
      </c>
      <c r="B618" s="6">
        <v>1938</v>
      </c>
      <c r="C618" s="6">
        <v>2874</v>
      </c>
      <c r="D618" s="6">
        <v>3375</v>
      </c>
      <c r="E618" s="6">
        <v>3769</v>
      </c>
      <c r="F618" s="6">
        <v>4146</v>
      </c>
      <c r="G618" s="6">
        <v>4507</v>
      </c>
    </row>
    <row r="619" spans="1:7" x14ac:dyDescent="0.25">
      <c r="A619" s="6">
        <v>31150</v>
      </c>
      <c r="B619" s="6">
        <v>1939</v>
      </c>
      <c r="C619" s="6">
        <v>2875</v>
      </c>
      <c r="D619" s="6">
        <v>3375</v>
      </c>
      <c r="E619" s="6">
        <v>3770</v>
      </c>
      <c r="F619" s="6">
        <v>4147</v>
      </c>
      <c r="G619" s="6">
        <v>4508</v>
      </c>
    </row>
    <row r="620" spans="1:7" x14ac:dyDescent="0.25">
      <c r="A620" s="6">
        <v>31200</v>
      </c>
      <c r="B620" s="6">
        <v>1940</v>
      </c>
      <c r="C620" s="6">
        <v>2876</v>
      </c>
      <c r="D620" s="6">
        <v>3375</v>
      </c>
      <c r="E620" s="6">
        <v>3770</v>
      </c>
      <c r="F620" s="6">
        <v>4147</v>
      </c>
      <c r="G620" s="6">
        <v>4508</v>
      </c>
    </row>
    <row r="621" spans="1:7" x14ac:dyDescent="0.25">
      <c r="A621" s="6">
        <v>31250</v>
      </c>
      <c r="B621" s="6">
        <v>1940</v>
      </c>
      <c r="C621" s="6">
        <v>2876</v>
      </c>
      <c r="D621" s="6">
        <v>3376</v>
      </c>
      <c r="E621" s="6">
        <v>3771</v>
      </c>
      <c r="F621" s="6">
        <v>4148</v>
      </c>
      <c r="G621" s="6">
        <v>4509</v>
      </c>
    </row>
    <row r="622" spans="1:7" x14ac:dyDescent="0.25">
      <c r="A622" s="6">
        <v>31300</v>
      </c>
      <c r="B622" s="6">
        <v>1941</v>
      </c>
      <c r="C622" s="6">
        <v>2877</v>
      </c>
      <c r="D622" s="6">
        <v>3376</v>
      </c>
      <c r="E622" s="6">
        <v>3771</v>
      </c>
      <c r="F622" s="6">
        <v>4148</v>
      </c>
      <c r="G622" s="6">
        <v>4509</v>
      </c>
    </row>
    <row r="623" spans="1:7" x14ac:dyDescent="0.25">
      <c r="A623" s="6">
        <v>31350</v>
      </c>
      <c r="B623" s="6">
        <v>1942</v>
      </c>
      <c r="C623" s="6">
        <v>2878</v>
      </c>
      <c r="D623" s="6">
        <v>3377</v>
      </c>
      <c r="E623" s="6">
        <v>3772</v>
      </c>
      <c r="F623" s="6">
        <v>4149</v>
      </c>
      <c r="G623" s="6">
        <v>4510</v>
      </c>
    </row>
    <row r="624" spans="1:7" x14ac:dyDescent="0.25">
      <c r="A624" s="6">
        <v>31400</v>
      </c>
      <c r="B624" s="6">
        <v>1942</v>
      </c>
      <c r="C624" s="6">
        <v>2878</v>
      </c>
      <c r="D624" s="6">
        <v>3377</v>
      </c>
      <c r="E624" s="6">
        <v>3772</v>
      </c>
      <c r="F624" s="6">
        <v>4150</v>
      </c>
      <c r="G624" s="6">
        <v>4511</v>
      </c>
    </row>
    <row r="625" spans="1:7" x14ac:dyDescent="0.25">
      <c r="A625" s="6">
        <v>31450</v>
      </c>
      <c r="B625" s="6">
        <v>1943</v>
      </c>
      <c r="C625" s="6">
        <v>2879</v>
      </c>
      <c r="D625" s="6">
        <v>3378</v>
      </c>
      <c r="E625" s="6">
        <v>3773</v>
      </c>
      <c r="F625" s="6">
        <v>4150</v>
      </c>
      <c r="G625" s="6">
        <v>4511</v>
      </c>
    </row>
    <row r="626" spans="1:7" x14ac:dyDescent="0.25">
      <c r="A626" s="6">
        <v>31500</v>
      </c>
      <c r="B626" s="6">
        <v>1943</v>
      </c>
      <c r="C626" s="6">
        <v>2880</v>
      </c>
      <c r="D626" s="6">
        <v>3378</v>
      </c>
      <c r="E626" s="6">
        <v>3773</v>
      </c>
      <c r="F626" s="6">
        <v>4151</v>
      </c>
      <c r="G626" s="6">
        <v>4512</v>
      </c>
    </row>
    <row r="627" spans="1:7" x14ac:dyDescent="0.25">
      <c r="A627" s="6">
        <v>31550</v>
      </c>
      <c r="B627" s="6">
        <v>1944</v>
      </c>
      <c r="C627" s="6">
        <v>2880</v>
      </c>
      <c r="D627" s="6">
        <v>3378</v>
      </c>
      <c r="E627" s="6">
        <v>3774</v>
      </c>
      <c r="F627" s="6">
        <v>4151</v>
      </c>
      <c r="G627" s="6">
        <v>4512</v>
      </c>
    </row>
    <row r="628" spans="1:7" x14ac:dyDescent="0.25">
      <c r="A628" s="6">
        <v>31600</v>
      </c>
      <c r="B628" s="6">
        <v>1945</v>
      </c>
      <c r="C628" s="6">
        <v>2881</v>
      </c>
      <c r="D628" s="6">
        <v>3379</v>
      </c>
      <c r="E628" s="6">
        <v>3774</v>
      </c>
      <c r="F628" s="6">
        <v>4152</v>
      </c>
      <c r="G628" s="6">
        <v>4513</v>
      </c>
    </row>
    <row r="629" spans="1:7" x14ac:dyDescent="0.25">
      <c r="A629" s="6">
        <v>31650</v>
      </c>
      <c r="B629" s="6">
        <v>1945</v>
      </c>
      <c r="C629" s="6">
        <v>2882</v>
      </c>
      <c r="D629" s="6">
        <v>3379</v>
      </c>
      <c r="E629" s="6">
        <v>3775</v>
      </c>
      <c r="F629" s="6">
        <v>4152</v>
      </c>
      <c r="G629" s="6">
        <v>4513</v>
      </c>
    </row>
    <row r="630" spans="1:7" x14ac:dyDescent="0.25">
      <c r="A630" s="6">
        <v>31700</v>
      </c>
      <c r="B630" s="6">
        <v>1946</v>
      </c>
      <c r="C630" s="6">
        <v>2882</v>
      </c>
      <c r="D630" s="6">
        <v>3380</v>
      </c>
      <c r="E630" s="6">
        <v>3775</v>
      </c>
      <c r="F630" s="6">
        <v>4153</v>
      </c>
      <c r="G630" s="6">
        <v>4514</v>
      </c>
    </row>
    <row r="631" spans="1:7" x14ac:dyDescent="0.25">
      <c r="A631" s="6">
        <v>31750</v>
      </c>
      <c r="B631" s="6">
        <v>1947</v>
      </c>
      <c r="C631" s="6">
        <v>2883</v>
      </c>
      <c r="D631" s="6">
        <v>3380</v>
      </c>
      <c r="E631" s="6">
        <v>3776</v>
      </c>
      <c r="F631" s="6">
        <v>4153</v>
      </c>
      <c r="G631" s="6">
        <v>4515</v>
      </c>
    </row>
    <row r="632" spans="1:7" x14ac:dyDescent="0.25">
      <c r="A632" s="6">
        <v>31800</v>
      </c>
      <c r="B632" s="6">
        <v>1947</v>
      </c>
      <c r="C632" s="6">
        <v>2884</v>
      </c>
      <c r="D632" s="6">
        <v>3381</v>
      </c>
      <c r="E632" s="6">
        <v>3776</v>
      </c>
      <c r="F632" s="6">
        <v>4154</v>
      </c>
      <c r="G632" s="6">
        <v>4515</v>
      </c>
    </row>
    <row r="633" spans="1:7" x14ac:dyDescent="0.25">
      <c r="A633" s="6">
        <v>31850</v>
      </c>
      <c r="B633" s="6">
        <v>1948</v>
      </c>
      <c r="C633" s="6">
        <v>2884</v>
      </c>
      <c r="D633" s="6">
        <v>3381</v>
      </c>
      <c r="E633" s="6">
        <v>3777</v>
      </c>
      <c r="F633" s="6">
        <v>4154</v>
      </c>
      <c r="G633" s="6">
        <v>4516</v>
      </c>
    </row>
    <row r="634" spans="1:7" x14ac:dyDescent="0.25">
      <c r="A634" s="6">
        <v>31900</v>
      </c>
      <c r="B634" s="6">
        <v>1949</v>
      </c>
      <c r="C634" s="6">
        <v>2885</v>
      </c>
      <c r="D634" s="6">
        <v>3382</v>
      </c>
      <c r="E634" s="6">
        <v>3777</v>
      </c>
      <c r="F634" s="6">
        <v>4155</v>
      </c>
      <c r="G634" s="6">
        <v>4516</v>
      </c>
    </row>
    <row r="635" spans="1:7" x14ac:dyDescent="0.25">
      <c r="A635" s="6">
        <v>31950</v>
      </c>
      <c r="B635" s="6">
        <v>1949</v>
      </c>
      <c r="C635" s="6">
        <v>2886</v>
      </c>
      <c r="D635" s="6">
        <v>3382</v>
      </c>
      <c r="E635" s="6">
        <v>3778</v>
      </c>
      <c r="F635" s="6">
        <v>4155</v>
      </c>
      <c r="G635" s="6">
        <v>4517</v>
      </c>
    </row>
    <row r="636" spans="1:7" x14ac:dyDescent="0.25">
      <c r="A636" s="6">
        <v>32000</v>
      </c>
      <c r="B636" s="6">
        <v>1950</v>
      </c>
      <c r="C636" s="6">
        <v>2886</v>
      </c>
      <c r="D636" s="6">
        <v>3382</v>
      </c>
      <c r="E636" s="6">
        <v>3778</v>
      </c>
      <c r="F636" s="6">
        <v>4156</v>
      </c>
      <c r="G636" s="6">
        <v>4518</v>
      </c>
    </row>
    <row r="637" spans="1:7" x14ac:dyDescent="0.25">
      <c r="A637" s="6">
        <v>32050</v>
      </c>
      <c r="B637" s="6">
        <v>1951</v>
      </c>
      <c r="C637" s="6">
        <v>2887</v>
      </c>
      <c r="D637" s="6">
        <v>3383</v>
      </c>
      <c r="E637" s="6">
        <v>3779</v>
      </c>
      <c r="F637" s="6">
        <v>4156</v>
      </c>
      <c r="G637" s="6">
        <v>4518</v>
      </c>
    </row>
    <row r="638" spans="1:7" x14ac:dyDescent="0.25">
      <c r="A638" s="6">
        <v>32100</v>
      </c>
      <c r="B638" s="6">
        <v>1951</v>
      </c>
      <c r="C638" s="6">
        <v>2888</v>
      </c>
      <c r="D638" s="6">
        <v>3383</v>
      </c>
      <c r="E638" s="6">
        <v>3779</v>
      </c>
      <c r="F638" s="6">
        <v>4157</v>
      </c>
      <c r="G638" s="6">
        <v>4519</v>
      </c>
    </row>
    <row r="639" spans="1:7" x14ac:dyDescent="0.25">
      <c r="A639" s="6">
        <v>32150</v>
      </c>
      <c r="B639" s="6">
        <v>1952</v>
      </c>
      <c r="C639" s="6">
        <v>2888</v>
      </c>
      <c r="D639" s="6">
        <v>3384</v>
      </c>
      <c r="E639" s="6">
        <v>3780</v>
      </c>
      <c r="F639" s="6">
        <v>4158</v>
      </c>
      <c r="G639" s="6">
        <v>4519</v>
      </c>
    </row>
    <row r="640" spans="1:7" x14ac:dyDescent="0.25">
      <c r="A640" s="6">
        <v>32200</v>
      </c>
      <c r="B640" s="6">
        <v>1953</v>
      </c>
      <c r="C640" s="6">
        <v>2889</v>
      </c>
      <c r="D640" s="6">
        <v>3384</v>
      </c>
      <c r="E640" s="6">
        <v>3780</v>
      </c>
      <c r="F640" s="6">
        <v>4158</v>
      </c>
      <c r="G640" s="6">
        <v>4520</v>
      </c>
    </row>
    <row r="641" spans="1:7" x14ac:dyDescent="0.25">
      <c r="A641" s="6">
        <v>32250</v>
      </c>
      <c r="B641" s="6">
        <v>1953</v>
      </c>
      <c r="C641" s="6">
        <v>2890</v>
      </c>
      <c r="D641" s="6">
        <v>3385</v>
      </c>
      <c r="E641" s="6">
        <v>3781</v>
      </c>
      <c r="F641" s="6">
        <v>4159</v>
      </c>
      <c r="G641" s="6">
        <v>4520</v>
      </c>
    </row>
    <row r="642" spans="1:7" x14ac:dyDescent="0.25">
      <c r="A642" s="6">
        <v>32300</v>
      </c>
      <c r="B642" s="6">
        <v>1954</v>
      </c>
      <c r="C642" s="6">
        <v>2890</v>
      </c>
      <c r="D642" s="6">
        <v>3385</v>
      </c>
      <c r="E642" s="6">
        <v>3781</v>
      </c>
      <c r="F642" s="6">
        <v>4159</v>
      </c>
      <c r="G642" s="6">
        <v>4521</v>
      </c>
    </row>
    <row r="643" spans="1:7" x14ac:dyDescent="0.25">
      <c r="A643" s="6">
        <v>32350</v>
      </c>
      <c r="B643" s="6">
        <v>1955</v>
      </c>
      <c r="C643" s="6">
        <v>2891</v>
      </c>
      <c r="D643" s="6">
        <v>3385</v>
      </c>
      <c r="E643" s="6">
        <v>3782</v>
      </c>
      <c r="F643" s="6">
        <v>4160</v>
      </c>
      <c r="G643" s="6">
        <v>4522</v>
      </c>
    </row>
    <row r="644" spans="1:7" x14ac:dyDescent="0.25">
      <c r="A644" s="6">
        <v>32400</v>
      </c>
      <c r="B644" s="6">
        <v>1955</v>
      </c>
      <c r="C644" s="6">
        <v>2892</v>
      </c>
      <c r="D644" s="6">
        <v>3386</v>
      </c>
      <c r="E644" s="6">
        <v>3782</v>
      </c>
      <c r="F644" s="6">
        <v>4160</v>
      </c>
      <c r="G644" s="6">
        <v>4522</v>
      </c>
    </row>
    <row r="645" spans="1:7" x14ac:dyDescent="0.25">
      <c r="A645" s="6">
        <v>32450</v>
      </c>
      <c r="B645" s="6">
        <v>1956</v>
      </c>
      <c r="C645" s="6">
        <v>2893</v>
      </c>
      <c r="D645" s="6">
        <v>3386</v>
      </c>
      <c r="E645" s="6">
        <v>3783</v>
      </c>
      <c r="F645" s="6">
        <v>4161</v>
      </c>
      <c r="G645" s="6">
        <v>4523</v>
      </c>
    </row>
    <row r="646" spans="1:7" x14ac:dyDescent="0.25">
      <c r="A646" s="6">
        <v>32500</v>
      </c>
      <c r="B646" s="6">
        <v>1957</v>
      </c>
      <c r="C646" s="6">
        <v>2893</v>
      </c>
      <c r="D646" s="6">
        <v>3387</v>
      </c>
      <c r="E646" s="6">
        <v>3783</v>
      </c>
      <c r="F646" s="6">
        <v>4161</v>
      </c>
      <c r="G646" s="6">
        <v>4523</v>
      </c>
    </row>
    <row r="647" spans="1:7" x14ac:dyDescent="0.25">
      <c r="A647" s="6">
        <v>32550</v>
      </c>
      <c r="B647" s="6">
        <v>1957</v>
      </c>
      <c r="C647" s="6">
        <v>2894</v>
      </c>
      <c r="D647" s="6">
        <v>3387</v>
      </c>
      <c r="E647" s="6">
        <v>3784</v>
      </c>
      <c r="F647" s="6">
        <v>4162</v>
      </c>
      <c r="G647" s="6">
        <v>4524</v>
      </c>
    </row>
    <row r="648" spans="1:7" x14ac:dyDescent="0.25">
      <c r="A648" s="6">
        <v>32600</v>
      </c>
      <c r="B648" s="6">
        <v>1958</v>
      </c>
      <c r="C648" s="6">
        <v>2895</v>
      </c>
      <c r="D648" s="6">
        <v>3388</v>
      </c>
      <c r="E648" s="6">
        <v>3784</v>
      </c>
      <c r="F648" s="6">
        <v>4162</v>
      </c>
      <c r="G648" s="6">
        <v>4525</v>
      </c>
    </row>
    <row r="649" spans="1:7" x14ac:dyDescent="0.25">
      <c r="A649" s="6">
        <v>32650</v>
      </c>
      <c r="B649" s="6">
        <v>1959</v>
      </c>
      <c r="C649" s="6">
        <v>2895</v>
      </c>
      <c r="D649" s="6">
        <v>3388</v>
      </c>
      <c r="E649" s="6">
        <v>3784</v>
      </c>
      <c r="F649" s="6">
        <v>4163</v>
      </c>
      <c r="G649" s="6">
        <v>4525</v>
      </c>
    </row>
    <row r="650" spans="1:7" x14ac:dyDescent="0.25">
      <c r="A650" s="6">
        <v>32700</v>
      </c>
      <c r="B650" s="6">
        <v>1959</v>
      </c>
      <c r="C650" s="6">
        <v>2896</v>
      </c>
      <c r="D650" s="6">
        <v>3389</v>
      </c>
      <c r="E650" s="6">
        <v>3785</v>
      </c>
      <c r="F650" s="6">
        <v>4163</v>
      </c>
      <c r="G650" s="6">
        <v>4526</v>
      </c>
    </row>
    <row r="651" spans="1:7" x14ac:dyDescent="0.25">
      <c r="A651" s="6">
        <v>32750</v>
      </c>
      <c r="B651" s="6">
        <v>1960</v>
      </c>
      <c r="C651" s="6">
        <v>2897</v>
      </c>
      <c r="D651" s="6">
        <v>3389</v>
      </c>
      <c r="E651" s="6">
        <v>3785</v>
      </c>
      <c r="F651" s="6">
        <v>4164</v>
      </c>
      <c r="G651" s="6">
        <v>4526</v>
      </c>
    </row>
    <row r="652" spans="1:7" x14ac:dyDescent="0.25">
      <c r="A652" s="6">
        <v>32800</v>
      </c>
      <c r="B652" s="6">
        <v>1960</v>
      </c>
      <c r="C652" s="6">
        <v>2897</v>
      </c>
      <c r="D652" s="6">
        <v>3389</v>
      </c>
      <c r="E652" s="6">
        <v>3786</v>
      </c>
      <c r="F652" s="6">
        <v>4165</v>
      </c>
      <c r="G652" s="6">
        <v>4527</v>
      </c>
    </row>
    <row r="653" spans="1:7" x14ac:dyDescent="0.25">
      <c r="A653" s="6">
        <v>32850</v>
      </c>
      <c r="B653" s="6">
        <v>1961</v>
      </c>
      <c r="C653" s="6">
        <v>2898</v>
      </c>
      <c r="D653" s="6">
        <v>3390</v>
      </c>
      <c r="E653" s="6">
        <v>3786</v>
      </c>
      <c r="F653" s="6">
        <v>4165</v>
      </c>
      <c r="G653" s="6">
        <v>4527</v>
      </c>
    </row>
    <row r="654" spans="1:7" x14ac:dyDescent="0.25">
      <c r="A654" s="6">
        <v>32900</v>
      </c>
      <c r="B654" s="6">
        <v>1962</v>
      </c>
      <c r="C654" s="6">
        <v>2899</v>
      </c>
      <c r="D654" s="6">
        <v>3390</v>
      </c>
      <c r="E654" s="6">
        <v>3787</v>
      </c>
      <c r="F654" s="6">
        <v>4166</v>
      </c>
      <c r="G654" s="6">
        <v>4528</v>
      </c>
    </row>
    <row r="655" spans="1:7" x14ac:dyDescent="0.25">
      <c r="A655" s="6">
        <v>32950</v>
      </c>
      <c r="B655" s="6">
        <v>1962</v>
      </c>
      <c r="C655" s="6">
        <v>2899</v>
      </c>
      <c r="D655" s="6">
        <v>3391</v>
      </c>
      <c r="E655" s="6">
        <v>3787</v>
      </c>
      <c r="F655" s="6">
        <v>4166</v>
      </c>
      <c r="G655" s="6">
        <v>4529</v>
      </c>
    </row>
    <row r="656" spans="1:7" x14ac:dyDescent="0.25">
      <c r="A656" s="6">
        <v>33000</v>
      </c>
      <c r="B656" s="6">
        <v>1963</v>
      </c>
      <c r="C656" s="6">
        <v>2900</v>
      </c>
      <c r="D656" s="6">
        <v>3391</v>
      </c>
      <c r="E656" s="6">
        <v>3788</v>
      </c>
      <c r="F656" s="6">
        <v>4167</v>
      </c>
      <c r="G656" s="6">
        <v>4529</v>
      </c>
    </row>
    <row r="657" spans="1:7" x14ac:dyDescent="0.25">
      <c r="A657" s="6">
        <v>33050</v>
      </c>
      <c r="B657" s="6">
        <v>1964</v>
      </c>
      <c r="C657" s="6">
        <v>2901</v>
      </c>
      <c r="D657" s="6">
        <v>3392</v>
      </c>
      <c r="E657" s="6">
        <v>3788</v>
      </c>
      <c r="F657" s="6">
        <v>4167</v>
      </c>
      <c r="G657" s="6">
        <v>4530</v>
      </c>
    </row>
    <row r="658" spans="1:7" x14ac:dyDescent="0.25">
      <c r="A658" s="6">
        <v>33100</v>
      </c>
      <c r="B658" s="6">
        <v>1964</v>
      </c>
      <c r="C658" s="6">
        <v>2901</v>
      </c>
      <c r="D658" s="6">
        <v>3392</v>
      </c>
      <c r="E658" s="6">
        <v>3789</v>
      </c>
      <c r="F658" s="6">
        <v>4168</v>
      </c>
      <c r="G658" s="6">
        <v>4530</v>
      </c>
    </row>
    <row r="659" spans="1:7" x14ac:dyDescent="0.25">
      <c r="A659" s="6">
        <v>33150</v>
      </c>
      <c r="B659" s="6">
        <v>1965</v>
      </c>
      <c r="C659" s="6">
        <v>2902</v>
      </c>
      <c r="D659" s="6">
        <v>3392</v>
      </c>
      <c r="E659" s="6">
        <v>3789</v>
      </c>
      <c r="F659" s="6">
        <v>4168</v>
      </c>
      <c r="G659" s="6">
        <v>4531</v>
      </c>
    </row>
    <row r="660" spans="1:7" x14ac:dyDescent="0.25">
      <c r="A660" s="6">
        <v>33200</v>
      </c>
      <c r="B660" s="6">
        <v>1966</v>
      </c>
      <c r="C660" s="6">
        <v>2903</v>
      </c>
      <c r="D660" s="6">
        <v>3393</v>
      </c>
      <c r="E660" s="6">
        <v>3790</v>
      </c>
      <c r="F660" s="6">
        <v>4169</v>
      </c>
      <c r="G660" s="6">
        <v>4532</v>
      </c>
    </row>
    <row r="661" spans="1:7" x14ac:dyDescent="0.25">
      <c r="A661" s="6">
        <v>33250</v>
      </c>
      <c r="B661" s="6">
        <v>1966</v>
      </c>
      <c r="C661" s="6">
        <v>2903</v>
      </c>
      <c r="D661" s="6">
        <v>3393</v>
      </c>
      <c r="E661" s="6">
        <v>3790</v>
      </c>
      <c r="F661" s="6">
        <v>4169</v>
      </c>
      <c r="G661" s="6">
        <v>4532</v>
      </c>
    </row>
    <row r="662" spans="1:7" x14ac:dyDescent="0.25">
      <c r="A662" s="6">
        <v>33300</v>
      </c>
      <c r="B662" s="6">
        <v>1967</v>
      </c>
      <c r="C662" s="6">
        <v>2904</v>
      </c>
      <c r="D662" s="6">
        <v>3394</v>
      </c>
      <c r="E662" s="6">
        <v>3791</v>
      </c>
      <c r="F662" s="6">
        <v>4170</v>
      </c>
      <c r="G662" s="6">
        <v>4533</v>
      </c>
    </row>
    <row r="663" spans="1:7" x14ac:dyDescent="0.25">
      <c r="A663" s="6">
        <v>33350</v>
      </c>
      <c r="B663" s="6">
        <v>1968</v>
      </c>
      <c r="C663" s="6">
        <v>2905</v>
      </c>
      <c r="D663" s="6">
        <v>3394</v>
      </c>
      <c r="E663" s="6">
        <v>3791</v>
      </c>
      <c r="F663" s="6">
        <v>4170</v>
      </c>
      <c r="G663" s="6">
        <v>4533</v>
      </c>
    </row>
    <row r="664" spans="1:7" x14ac:dyDescent="0.25">
      <c r="A664" s="6">
        <v>33400</v>
      </c>
      <c r="B664" s="6">
        <v>1968</v>
      </c>
      <c r="C664" s="6">
        <v>2905</v>
      </c>
      <c r="D664" s="6">
        <v>3395</v>
      </c>
      <c r="E664" s="6">
        <v>3792</v>
      </c>
      <c r="F664" s="6">
        <v>4171</v>
      </c>
      <c r="G664" s="6">
        <v>4534</v>
      </c>
    </row>
    <row r="665" spans="1:7" x14ac:dyDescent="0.25">
      <c r="A665" s="6">
        <v>33450</v>
      </c>
      <c r="B665" s="6">
        <v>1969</v>
      </c>
      <c r="C665" s="6">
        <v>2906</v>
      </c>
      <c r="D665" s="6">
        <v>3395</v>
      </c>
      <c r="E665" s="6">
        <v>3792</v>
      </c>
      <c r="F665" s="6">
        <v>4172</v>
      </c>
      <c r="G665" s="6">
        <v>4534</v>
      </c>
    </row>
    <row r="666" spans="1:7" x14ac:dyDescent="0.25">
      <c r="A666" s="6">
        <v>33500</v>
      </c>
      <c r="B666" s="6">
        <v>1970</v>
      </c>
      <c r="C666" s="6">
        <v>2907</v>
      </c>
      <c r="D666" s="6">
        <v>3395</v>
      </c>
      <c r="E666" s="6">
        <v>3793</v>
      </c>
      <c r="F666" s="6">
        <v>4172</v>
      </c>
      <c r="G666" s="6">
        <v>4535</v>
      </c>
    </row>
    <row r="667" spans="1:7" x14ac:dyDescent="0.25">
      <c r="A667" s="6">
        <v>33550</v>
      </c>
      <c r="B667" s="6">
        <v>1970</v>
      </c>
      <c r="C667" s="6">
        <v>2907</v>
      </c>
      <c r="D667" s="6">
        <v>3396</v>
      </c>
      <c r="E667" s="6">
        <v>3793</v>
      </c>
      <c r="F667" s="6">
        <v>4173</v>
      </c>
      <c r="G667" s="6">
        <v>4536</v>
      </c>
    </row>
    <row r="668" spans="1:7" x14ac:dyDescent="0.25">
      <c r="A668" s="6">
        <v>33600</v>
      </c>
      <c r="B668" s="6">
        <v>1971</v>
      </c>
      <c r="C668" s="6">
        <v>2908</v>
      </c>
      <c r="D668" s="6">
        <v>3396</v>
      </c>
      <c r="E668" s="6">
        <v>3794</v>
      </c>
      <c r="F668" s="6">
        <v>4173</v>
      </c>
      <c r="G668" s="6">
        <v>4536</v>
      </c>
    </row>
    <row r="669" spans="1:7" x14ac:dyDescent="0.25">
      <c r="A669" s="6">
        <v>33650</v>
      </c>
      <c r="B669" s="6">
        <v>1972</v>
      </c>
      <c r="C669" s="6">
        <v>2909</v>
      </c>
      <c r="D669" s="6">
        <v>3397</v>
      </c>
      <c r="E669" s="6">
        <v>3794</v>
      </c>
      <c r="F669" s="6">
        <v>4174</v>
      </c>
      <c r="G669" s="6">
        <v>4537</v>
      </c>
    </row>
    <row r="670" spans="1:7" x14ac:dyDescent="0.25">
      <c r="A670" s="6">
        <v>33700</v>
      </c>
      <c r="B670" s="6">
        <v>1972</v>
      </c>
      <c r="C670" s="6">
        <v>2909</v>
      </c>
      <c r="D670" s="6">
        <v>3397</v>
      </c>
      <c r="E670" s="6">
        <v>3795</v>
      </c>
      <c r="F670" s="6">
        <v>4174</v>
      </c>
      <c r="G670" s="6">
        <v>4537</v>
      </c>
    </row>
    <row r="671" spans="1:7" x14ac:dyDescent="0.25">
      <c r="A671" s="6">
        <v>33750</v>
      </c>
      <c r="B671" s="6">
        <v>1973</v>
      </c>
      <c r="C671" s="6">
        <v>2910</v>
      </c>
      <c r="D671" s="6">
        <v>3398</v>
      </c>
      <c r="E671" s="6">
        <v>3795</v>
      </c>
      <c r="F671" s="6">
        <v>4175</v>
      </c>
      <c r="G671" s="6">
        <v>4538</v>
      </c>
    </row>
    <row r="672" spans="1:7" x14ac:dyDescent="0.25">
      <c r="A672" s="6">
        <v>33800</v>
      </c>
      <c r="B672" s="6">
        <v>1974</v>
      </c>
      <c r="C672" s="6">
        <v>2911</v>
      </c>
      <c r="D672" s="6">
        <v>3398</v>
      </c>
      <c r="E672" s="6">
        <v>3796</v>
      </c>
      <c r="F672" s="6">
        <v>4175</v>
      </c>
      <c r="G672" s="6">
        <v>4539</v>
      </c>
    </row>
    <row r="673" spans="1:7" x14ac:dyDescent="0.25">
      <c r="A673" s="6">
        <v>33850</v>
      </c>
      <c r="B673" s="6">
        <v>1974</v>
      </c>
      <c r="C673" s="6">
        <v>2912</v>
      </c>
      <c r="D673" s="6">
        <v>3399</v>
      </c>
      <c r="E673" s="6">
        <v>3796</v>
      </c>
      <c r="F673" s="6">
        <v>4176</v>
      </c>
      <c r="G673" s="6">
        <v>4539</v>
      </c>
    </row>
    <row r="674" spans="1:7" x14ac:dyDescent="0.25">
      <c r="A674" s="6">
        <v>33900</v>
      </c>
      <c r="B674" s="6">
        <v>1975</v>
      </c>
      <c r="C674" s="6">
        <v>2912</v>
      </c>
      <c r="D674" s="6">
        <v>3399</v>
      </c>
      <c r="E674" s="6">
        <v>3797</v>
      </c>
      <c r="F674" s="6">
        <v>4176</v>
      </c>
      <c r="G674" s="6">
        <v>4540</v>
      </c>
    </row>
    <row r="675" spans="1:7" x14ac:dyDescent="0.25">
      <c r="A675" s="6">
        <v>33950</v>
      </c>
      <c r="B675" s="6">
        <v>1976</v>
      </c>
      <c r="C675" s="6">
        <v>2913</v>
      </c>
      <c r="D675" s="6">
        <v>3399</v>
      </c>
      <c r="E675" s="6">
        <v>3797</v>
      </c>
      <c r="F675" s="6">
        <v>4177</v>
      </c>
      <c r="G675" s="6">
        <v>4540</v>
      </c>
    </row>
    <row r="676" spans="1:7" x14ac:dyDescent="0.25">
      <c r="A676" s="6">
        <v>34000</v>
      </c>
      <c r="B676" s="6">
        <v>1976</v>
      </c>
      <c r="C676" s="6">
        <v>2914</v>
      </c>
      <c r="D676" s="6">
        <v>3400</v>
      </c>
      <c r="E676" s="6">
        <v>3798</v>
      </c>
      <c r="F676" s="6">
        <v>4177</v>
      </c>
      <c r="G676" s="6">
        <v>4541</v>
      </c>
    </row>
    <row r="677" spans="1:7" x14ac:dyDescent="0.25">
      <c r="A677" s="6">
        <v>34050</v>
      </c>
      <c r="B677" s="6">
        <v>1977</v>
      </c>
      <c r="C677" s="6">
        <v>2914</v>
      </c>
      <c r="D677" s="6">
        <v>3400</v>
      </c>
      <c r="E677" s="6">
        <v>3798</v>
      </c>
      <c r="F677" s="6">
        <v>4178</v>
      </c>
      <c r="G677" s="6">
        <v>4541</v>
      </c>
    </row>
    <row r="678" spans="1:7" x14ac:dyDescent="0.25">
      <c r="A678" s="6">
        <v>34100</v>
      </c>
      <c r="B678" s="6">
        <v>1977</v>
      </c>
      <c r="C678" s="6">
        <v>2915</v>
      </c>
      <c r="D678" s="6">
        <v>3401</v>
      </c>
      <c r="E678" s="6">
        <v>3799</v>
      </c>
      <c r="F678" s="6">
        <v>4178</v>
      </c>
      <c r="G678" s="6">
        <v>4542</v>
      </c>
    </row>
    <row r="679" spans="1:7" x14ac:dyDescent="0.25">
      <c r="A679" s="6">
        <v>34150</v>
      </c>
      <c r="B679" s="6">
        <v>1978</v>
      </c>
      <c r="C679" s="6">
        <v>2916</v>
      </c>
      <c r="D679" s="6">
        <v>3401</v>
      </c>
      <c r="E679" s="6">
        <v>3799</v>
      </c>
      <c r="F679" s="6">
        <v>4179</v>
      </c>
      <c r="G679" s="6">
        <v>4543</v>
      </c>
    </row>
    <row r="680" spans="1:7" x14ac:dyDescent="0.25">
      <c r="A680" s="6">
        <v>34200</v>
      </c>
      <c r="B680" s="6">
        <v>1979</v>
      </c>
      <c r="C680" s="6">
        <v>2916</v>
      </c>
      <c r="D680" s="6">
        <v>3402</v>
      </c>
      <c r="E680" s="6">
        <v>3800</v>
      </c>
      <c r="F680" s="6">
        <v>4179</v>
      </c>
      <c r="G680" s="6">
        <v>4543</v>
      </c>
    </row>
    <row r="681" spans="1:7" x14ac:dyDescent="0.25">
      <c r="A681" s="6">
        <v>34250</v>
      </c>
      <c r="B681" s="6">
        <v>1979</v>
      </c>
      <c r="C681" s="6">
        <v>2917</v>
      </c>
      <c r="D681" s="6">
        <v>3402</v>
      </c>
      <c r="E681" s="6">
        <v>3800</v>
      </c>
      <c r="F681" s="6">
        <v>4180</v>
      </c>
      <c r="G681" s="6">
        <v>4544</v>
      </c>
    </row>
    <row r="682" spans="1:7" x14ac:dyDescent="0.25">
      <c r="A682" s="6">
        <v>34300</v>
      </c>
      <c r="B682" s="6">
        <v>1980</v>
      </c>
      <c r="C682" s="6">
        <v>2917</v>
      </c>
      <c r="D682" s="6">
        <v>3402</v>
      </c>
      <c r="E682" s="6">
        <v>3800</v>
      </c>
      <c r="F682" s="6">
        <v>4181</v>
      </c>
      <c r="G682" s="6">
        <v>4544</v>
      </c>
    </row>
    <row r="683" spans="1:7" x14ac:dyDescent="0.25">
      <c r="A683" s="6">
        <v>34350</v>
      </c>
      <c r="B683" s="6">
        <v>1981</v>
      </c>
      <c r="C683" s="6">
        <v>2918</v>
      </c>
      <c r="D683" s="6">
        <v>3403</v>
      </c>
      <c r="E683" s="6">
        <v>3801</v>
      </c>
      <c r="F683" s="6">
        <v>4181</v>
      </c>
      <c r="G683" s="6">
        <v>4545</v>
      </c>
    </row>
    <row r="684" spans="1:7" x14ac:dyDescent="0.25">
      <c r="A684" s="6">
        <v>34400</v>
      </c>
      <c r="B684" s="6">
        <v>1981</v>
      </c>
      <c r="C684" s="6">
        <v>2919</v>
      </c>
      <c r="D684" s="6">
        <v>3403</v>
      </c>
      <c r="E684" s="6">
        <v>3801</v>
      </c>
      <c r="F684" s="6">
        <v>4182</v>
      </c>
      <c r="G684" s="6">
        <v>4545</v>
      </c>
    </row>
    <row r="685" spans="1:7" x14ac:dyDescent="0.25">
      <c r="A685" s="6">
        <v>34450</v>
      </c>
      <c r="B685" s="6">
        <v>1982</v>
      </c>
      <c r="C685" s="6">
        <v>2919</v>
      </c>
      <c r="D685" s="6">
        <v>3404</v>
      </c>
      <c r="E685" s="6">
        <v>3802</v>
      </c>
      <c r="F685" s="6">
        <v>4182</v>
      </c>
      <c r="G685" s="6">
        <v>4546</v>
      </c>
    </row>
    <row r="686" spans="1:7" x14ac:dyDescent="0.25">
      <c r="A686" s="6">
        <v>34500</v>
      </c>
      <c r="B686" s="6">
        <v>1983</v>
      </c>
      <c r="C686" s="6">
        <v>2920</v>
      </c>
      <c r="D686" s="6">
        <v>3404</v>
      </c>
      <c r="E686" s="6">
        <v>3802</v>
      </c>
      <c r="F686" s="6">
        <v>4183</v>
      </c>
      <c r="G686" s="6">
        <v>4546</v>
      </c>
    </row>
    <row r="687" spans="1:7" x14ac:dyDescent="0.25">
      <c r="A687" s="6">
        <v>34550</v>
      </c>
      <c r="B687" s="6">
        <v>1983</v>
      </c>
      <c r="C687" s="6">
        <v>2921</v>
      </c>
      <c r="D687" s="6">
        <v>3405</v>
      </c>
      <c r="E687" s="6">
        <v>3803</v>
      </c>
      <c r="F687" s="6">
        <v>4183</v>
      </c>
      <c r="G687" s="6">
        <v>4547</v>
      </c>
    </row>
    <row r="688" spans="1:7" x14ac:dyDescent="0.25">
      <c r="A688" s="6">
        <v>34600</v>
      </c>
      <c r="B688" s="6">
        <v>1984</v>
      </c>
      <c r="C688" s="6">
        <v>2921</v>
      </c>
      <c r="D688" s="6">
        <v>3405</v>
      </c>
      <c r="E688" s="6">
        <v>3803</v>
      </c>
      <c r="F688" s="6">
        <v>4184</v>
      </c>
      <c r="G688" s="6">
        <v>4548</v>
      </c>
    </row>
    <row r="689" spans="1:7" x14ac:dyDescent="0.25">
      <c r="A689" s="6">
        <v>34650</v>
      </c>
      <c r="B689" s="6">
        <v>1984</v>
      </c>
      <c r="C689" s="6">
        <v>2922</v>
      </c>
      <c r="D689" s="6">
        <v>3405</v>
      </c>
      <c r="E689" s="6">
        <v>3804</v>
      </c>
      <c r="F689" s="6">
        <v>4184</v>
      </c>
      <c r="G689" s="6">
        <v>4548</v>
      </c>
    </row>
    <row r="690" spans="1:7" x14ac:dyDescent="0.25">
      <c r="A690" s="6">
        <v>34700</v>
      </c>
      <c r="B690" s="6">
        <v>1985</v>
      </c>
      <c r="C690" s="6">
        <v>2923</v>
      </c>
      <c r="D690" s="6">
        <v>3406</v>
      </c>
      <c r="E690" s="6">
        <v>3804</v>
      </c>
      <c r="F690" s="6">
        <v>4185</v>
      </c>
      <c r="G690" s="6">
        <v>4549</v>
      </c>
    </row>
    <row r="691" spans="1:7" x14ac:dyDescent="0.25">
      <c r="A691" s="6">
        <v>34750</v>
      </c>
      <c r="B691" s="6">
        <v>1986</v>
      </c>
      <c r="C691" s="6">
        <v>2923</v>
      </c>
      <c r="D691" s="6">
        <v>3406</v>
      </c>
      <c r="E691" s="6">
        <v>3805</v>
      </c>
      <c r="F691" s="6">
        <v>4185</v>
      </c>
      <c r="G691" s="6">
        <v>4549</v>
      </c>
    </row>
    <row r="692" spans="1:7" x14ac:dyDescent="0.25">
      <c r="A692" s="6">
        <v>34800</v>
      </c>
      <c r="B692" s="6">
        <v>1986</v>
      </c>
      <c r="C692" s="6">
        <v>2924</v>
      </c>
      <c r="D692" s="6">
        <v>3407</v>
      </c>
      <c r="E692" s="6">
        <v>3805</v>
      </c>
      <c r="F692" s="6">
        <v>4186</v>
      </c>
      <c r="G692" s="6">
        <v>4550</v>
      </c>
    </row>
    <row r="693" spans="1:7" x14ac:dyDescent="0.25">
      <c r="A693" s="6">
        <v>34850</v>
      </c>
      <c r="B693" s="6">
        <v>1987</v>
      </c>
      <c r="C693" s="6">
        <v>2925</v>
      </c>
      <c r="D693" s="6">
        <v>3407</v>
      </c>
      <c r="E693" s="6">
        <v>3806</v>
      </c>
      <c r="F693" s="6">
        <v>4186</v>
      </c>
      <c r="G693" s="6">
        <v>4550</v>
      </c>
    </row>
    <row r="694" spans="1:7" x14ac:dyDescent="0.25">
      <c r="A694" s="6">
        <v>34900</v>
      </c>
      <c r="B694" s="6">
        <v>1988</v>
      </c>
      <c r="C694" s="6">
        <v>2925</v>
      </c>
      <c r="D694" s="6">
        <v>3407</v>
      </c>
      <c r="E694" s="6">
        <v>3806</v>
      </c>
      <c r="F694" s="6">
        <v>4187</v>
      </c>
      <c r="G694" s="6">
        <v>4551</v>
      </c>
    </row>
    <row r="695" spans="1:7" x14ac:dyDescent="0.25">
      <c r="A695" s="6">
        <v>34950</v>
      </c>
      <c r="B695" s="6">
        <v>1988</v>
      </c>
      <c r="C695" s="6">
        <v>2926</v>
      </c>
      <c r="D695" s="6">
        <v>3408</v>
      </c>
      <c r="E695" s="6">
        <v>3807</v>
      </c>
      <c r="F695" s="6">
        <v>4187</v>
      </c>
      <c r="G695" s="6">
        <v>4552</v>
      </c>
    </row>
    <row r="696" spans="1:7" x14ac:dyDescent="0.25">
      <c r="A696" s="6">
        <v>35000</v>
      </c>
      <c r="B696" s="6">
        <v>1989</v>
      </c>
      <c r="C696" s="6">
        <v>2927</v>
      </c>
      <c r="D696" s="6">
        <v>3408</v>
      </c>
      <c r="E696" s="6">
        <v>3807</v>
      </c>
      <c r="F696" s="6">
        <v>4188</v>
      </c>
      <c r="G696" s="6">
        <v>4552</v>
      </c>
    </row>
  </sheetData>
  <sheetProtection sheet="1" objects="1" scenarios="1" selectLockedCells="1"/>
  <customSheetViews>
    <customSheetView guid="{E4102386-7B46-4017-8BFA-4213987EBA13}" state="hidden" topLeftCell="F1">
      <selection activeCell="J5" sqref="J5"/>
    </customSheetView>
  </customSheetView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M696"/>
  <sheetViews>
    <sheetView topLeftCell="F1" workbookViewId="0">
      <selection activeCell="L6" sqref="L6"/>
    </sheetView>
  </sheetViews>
  <sheetFormatPr defaultColWidth="8.85546875" defaultRowHeight="15" x14ac:dyDescent="0.25"/>
  <cols>
    <col min="1" max="8" width="8.85546875" style="6"/>
    <col min="9" max="9" width="29.7109375" style="6" bestFit="1" customWidth="1"/>
    <col min="10" max="10" width="8.85546875" style="6"/>
    <col min="11" max="11" width="24.28515625" style="6" bestFit="1" customWidth="1"/>
    <col min="12" max="16384" width="8.85546875" style="6"/>
  </cols>
  <sheetData>
    <row r="1" spans="1:12" x14ac:dyDescent="0.25">
      <c r="A1" s="6" t="s">
        <v>25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</row>
    <row r="2" spans="1:12" x14ac:dyDescent="0.25">
      <c r="A2" s="6">
        <v>0</v>
      </c>
      <c r="B2" s="6">
        <v>68</v>
      </c>
      <c r="C2" s="6">
        <v>104</v>
      </c>
      <c r="D2" s="6">
        <v>126</v>
      </c>
      <c r="E2" s="6">
        <v>141</v>
      </c>
      <c r="F2" s="6">
        <v>155</v>
      </c>
      <c r="G2" s="6">
        <v>169</v>
      </c>
    </row>
    <row r="3" spans="1:12" x14ac:dyDescent="0.25">
      <c r="A3" s="6">
        <v>350</v>
      </c>
      <c r="B3" s="6">
        <v>68</v>
      </c>
      <c r="C3" s="6">
        <v>104</v>
      </c>
      <c r="D3" s="6">
        <v>126</v>
      </c>
      <c r="E3" s="6">
        <v>141</v>
      </c>
      <c r="F3" s="6">
        <v>155</v>
      </c>
      <c r="G3" s="6">
        <v>169</v>
      </c>
      <c r="I3" s="6" t="s">
        <v>26</v>
      </c>
      <c r="J3" s="6" t="e">
        <f>#REF!</f>
        <v>#REF!</v>
      </c>
      <c r="K3" s="10" t="s">
        <v>50</v>
      </c>
    </row>
    <row r="4" spans="1:12" x14ac:dyDescent="0.25">
      <c r="A4" s="6">
        <v>400</v>
      </c>
      <c r="B4" s="6">
        <v>78</v>
      </c>
      <c r="C4" s="6">
        <v>119</v>
      </c>
      <c r="D4" s="6">
        <v>144</v>
      </c>
      <c r="E4" s="6">
        <v>161</v>
      </c>
      <c r="F4" s="6">
        <v>177</v>
      </c>
      <c r="G4" s="6">
        <v>192</v>
      </c>
      <c r="I4" s="6" t="s">
        <v>27</v>
      </c>
      <c r="J4" s="7" t="e">
        <f>#REF!</f>
        <v>#REF!</v>
      </c>
      <c r="K4" s="6" t="s">
        <v>51</v>
      </c>
      <c r="L4" s="6" t="e">
        <f>VLOOKUP($J$3,$A$2:$A$696,1,TRUE)</f>
        <v>#REF!</v>
      </c>
    </row>
    <row r="5" spans="1:12" x14ac:dyDescent="0.25">
      <c r="A5" s="6">
        <v>450</v>
      </c>
      <c r="B5" s="6">
        <v>88</v>
      </c>
      <c r="C5" s="6">
        <v>133</v>
      </c>
      <c r="D5" s="6">
        <v>162</v>
      </c>
      <c r="E5" s="6">
        <v>181</v>
      </c>
      <c r="F5" s="6">
        <v>199</v>
      </c>
      <c r="G5" s="6">
        <v>216</v>
      </c>
      <c r="I5" s="6" t="s">
        <v>28</v>
      </c>
      <c r="J5" s="6" t="e">
        <f>MATCH($J$3,$A$2:$A$696,1)</f>
        <v>#REF!</v>
      </c>
      <c r="K5" s="6" t="s">
        <v>52</v>
      </c>
      <c r="L5" s="6" t="e">
        <f>HLOOKUP($J$5+1,$A$2:$A$696,$J$5+1,1)</f>
        <v>#REF!</v>
      </c>
    </row>
    <row r="6" spans="1:12" x14ac:dyDescent="0.25">
      <c r="A6" s="6">
        <v>500</v>
      </c>
      <c r="B6" s="6">
        <v>97</v>
      </c>
      <c r="C6" s="6">
        <v>148</v>
      </c>
      <c r="D6" s="6">
        <v>179</v>
      </c>
      <c r="E6" s="6">
        <v>200</v>
      </c>
      <c r="F6" s="6">
        <v>220</v>
      </c>
      <c r="G6" s="6">
        <v>239</v>
      </c>
      <c r="I6" s="6" t="s">
        <v>49</v>
      </c>
      <c r="J6" s="6" t="e">
        <f>INDEX($B$2:$G$696,$J$5,$J$4)</f>
        <v>#REF!</v>
      </c>
      <c r="K6" s="6" t="s">
        <v>54</v>
      </c>
      <c r="L6" s="6" t="e">
        <f>INDEX($B$2:$G$696,$J$5+1,$J$4)</f>
        <v>#REF!</v>
      </c>
    </row>
    <row r="7" spans="1:12" x14ac:dyDescent="0.25">
      <c r="A7" s="6">
        <v>550</v>
      </c>
      <c r="B7" s="6">
        <v>107</v>
      </c>
      <c r="C7" s="6">
        <v>162</v>
      </c>
      <c r="D7" s="6">
        <v>197</v>
      </c>
      <c r="E7" s="6">
        <v>220</v>
      </c>
      <c r="F7" s="6">
        <v>242</v>
      </c>
      <c r="G7" s="6">
        <v>263</v>
      </c>
      <c r="K7" s="6" t="s">
        <v>53</v>
      </c>
      <c r="L7" s="17" t="e">
        <f>$J$6+($J$3-$L$4)*(($L$6-$J$6)/($L$5-$L$4))</f>
        <v>#REF!</v>
      </c>
    </row>
    <row r="8" spans="1:12" x14ac:dyDescent="0.25">
      <c r="A8" s="6">
        <v>600</v>
      </c>
      <c r="B8" s="6">
        <v>116</v>
      </c>
      <c r="C8" s="6">
        <v>177</v>
      </c>
      <c r="D8" s="6">
        <v>215</v>
      </c>
      <c r="E8" s="6">
        <v>240</v>
      </c>
      <c r="F8" s="6">
        <v>264</v>
      </c>
      <c r="G8" s="6">
        <v>287</v>
      </c>
    </row>
    <row r="9" spans="1:12" x14ac:dyDescent="0.25">
      <c r="A9" s="6">
        <v>650</v>
      </c>
      <c r="B9" s="6">
        <v>126</v>
      </c>
      <c r="C9" s="6">
        <v>191</v>
      </c>
      <c r="D9" s="6">
        <v>232</v>
      </c>
      <c r="E9" s="6">
        <v>259</v>
      </c>
      <c r="F9" s="6">
        <v>285</v>
      </c>
      <c r="G9" s="6">
        <v>310</v>
      </c>
    </row>
    <row r="10" spans="1:12" x14ac:dyDescent="0.25">
      <c r="A10" s="6">
        <v>700</v>
      </c>
      <c r="B10" s="6">
        <v>135</v>
      </c>
      <c r="C10" s="6">
        <v>206</v>
      </c>
      <c r="D10" s="6">
        <v>250</v>
      </c>
      <c r="E10" s="6">
        <v>279</v>
      </c>
      <c r="F10" s="6">
        <v>307</v>
      </c>
      <c r="G10" s="6">
        <v>333</v>
      </c>
    </row>
    <row r="11" spans="1:12" x14ac:dyDescent="0.25">
      <c r="A11" s="6">
        <v>750</v>
      </c>
      <c r="B11" s="6">
        <v>145</v>
      </c>
      <c r="C11" s="6">
        <v>220</v>
      </c>
      <c r="D11" s="6">
        <v>267</v>
      </c>
      <c r="E11" s="6">
        <v>298</v>
      </c>
      <c r="F11" s="6">
        <v>328</v>
      </c>
      <c r="G11" s="6">
        <v>357</v>
      </c>
      <c r="I11" s="10" t="s">
        <v>48</v>
      </c>
      <c r="K11" s="10" t="s">
        <v>50</v>
      </c>
    </row>
    <row r="12" spans="1:12" x14ac:dyDescent="0.25">
      <c r="A12" s="6">
        <v>800</v>
      </c>
      <c r="B12" s="6">
        <v>154</v>
      </c>
      <c r="C12" s="6">
        <v>234</v>
      </c>
      <c r="D12" s="6">
        <v>284</v>
      </c>
      <c r="E12" s="6">
        <v>317</v>
      </c>
      <c r="F12" s="6">
        <v>349</v>
      </c>
      <c r="G12" s="6">
        <v>379</v>
      </c>
      <c r="I12" s="6" t="s">
        <v>29</v>
      </c>
      <c r="J12" s="6" t="e">
        <f>IF((SUM(#REF!)-SUM(#REF!+#REF!+#REF!))&lt;0,0,(#REF!+#REF!)-(#REF!+#REF!+#REF!))</f>
        <v>#REF!</v>
      </c>
      <c r="K12" s="6" t="s">
        <v>51</v>
      </c>
      <c r="L12" s="6" t="e">
        <f>VLOOKUP($J$12,$A$2:$A$696,1,TRUE)</f>
        <v>#REF!</v>
      </c>
    </row>
    <row r="13" spans="1:12" x14ac:dyDescent="0.25">
      <c r="A13" s="6">
        <v>850</v>
      </c>
      <c r="B13" s="6">
        <v>163</v>
      </c>
      <c r="C13" s="6">
        <v>248</v>
      </c>
      <c r="D13" s="6">
        <v>300</v>
      </c>
      <c r="E13" s="6">
        <v>336</v>
      </c>
      <c r="F13" s="6">
        <v>369</v>
      </c>
      <c r="G13" s="6">
        <v>401</v>
      </c>
      <c r="I13" s="6" t="s">
        <v>31</v>
      </c>
      <c r="J13" s="6" t="e">
        <f>#REF!</f>
        <v>#REF!</v>
      </c>
      <c r="K13" s="6" t="s">
        <v>52</v>
      </c>
      <c r="L13" s="6" t="e">
        <f>HLOOKUP($J$14+1,$A$2:$A$696,$J$14+1,1)</f>
        <v>#REF!</v>
      </c>
    </row>
    <row r="14" spans="1:12" x14ac:dyDescent="0.25">
      <c r="A14" s="6">
        <v>900</v>
      </c>
      <c r="B14" s="6">
        <v>171</v>
      </c>
      <c r="C14" s="6">
        <v>260</v>
      </c>
      <c r="D14" s="6">
        <v>316</v>
      </c>
      <c r="E14" s="6">
        <v>353</v>
      </c>
      <c r="F14" s="6">
        <v>388</v>
      </c>
      <c r="G14" s="6">
        <v>422</v>
      </c>
      <c r="I14" s="6" t="s">
        <v>30</v>
      </c>
      <c r="J14" s="6" t="e">
        <f>MATCH($J$12,$A$2:$A$696,1)</f>
        <v>#REF!</v>
      </c>
      <c r="K14" s="6" t="s">
        <v>54</v>
      </c>
      <c r="L14" s="6" t="e">
        <f>INDEX($B$2:$G$696,$J$14+1,$J$13)</f>
        <v>#REF!</v>
      </c>
    </row>
    <row r="15" spans="1:12" x14ac:dyDescent="0.25">
      <c r="A15" s="6">
        <v>950</v>
      </c>
      <c r="B15" s="6">
        <v>179</v>
      </c>
      <c r="C15" s="6">
        <v>273</v>
      </c>
      <c r="D15" s="6">
        <v>331</v>
      </c>
      <c r="E15" s="6">
        <v>369</v>
      </c>
      <c r="F15" s="6">
        <v>406</v>
      </c>
      <c r="G15" s="6">
        <v>442</v>
      </c>
      <c r="I15" s="6" t="s">
        <v>49</v>
      </c>
      <c r="J15" s="6" t="e">
        <f>INDEX($B$2:$G$696,$J$14,$J$13)</f>
        <v>#REF!</v>
      </c>
      <c r="K15" s="6" t="s">
        <v>53</v>
      </c>
      <c r="L15" s="6" t="e">
        <f>$J$15+($J$12-$L$12)*(($L$14-$J$15)/($L$13-$L$12))</f>
        <v>#REF!</v>
      </c>
    </row>
    <row r="16" spans="1:12" x14ac:dyDescent="0.25">
      <c r="A16" s="6">
        <v>1000</v>
      </c>
      <c r="B16" s="6">
        <v>187</v>
      </c>
      <c r="C16" s="6">
        <v>285</v>
      </c>
      <c r="D16" s="6">
        <v>346</v>
      </c>
      <c r="E16" s="6">
        <v>386</v>
      </c>
      <c r="F16" s="6">
        <v>425</v>
      </c>
      <c r="G16" s="6">
        <v>462</v>
      </c>
    </row>
    <row r="17" spans="1:13" x14ac:dyDescent="0.25">
      <c r="A17" s="6">
        <v>1050</v>
      </c>
      <c r="B17" s="6">
        <v>196</v>
      </c>
      <c r="C17" s="6">
        <v>298</v>
      </c>
      <c r="D17" s="6">
        <v>361</v>
      </c>
      <c r="E17" s="6">
        <v>403</v>
      </c>
      <c r="F17" s="6">
        <v>443</v>
      </c>
      <c r="G17" s="6">
        <v>482</v>
      </c>
      <c r="I17" s="6" t="s">
        <v>32</v>
      </c>
      <c r="J17" s="6" t="e">
        <f>IF((SUM(#REF!)-(#REF!+#REF!+#REF!))&lt;0,0,(#REF!+#REF!)-(#REF!+#REF!+#REF!))</f>
        <v>#REF!</v>
      </c>
      <c r="K17" s="6" t="s">
        <v>51</v>
      </c>
      <c r="L17" s="6" t="e">
        <f>VLOOKUP($J$17,$A$2:$A$696,1,TRUE)</f>
        <v>#REF!</v>
      </c>
    </row>
    <row r="18" spans="1:13" x14ac:dyDescent="0.25">
      <c r="A18" s="6">
        <v>1100</v>
      </c>
      <c r="B18" s="6">
        <v>204</v>
      </c>
      <c r="C18" s="6">
        <v>310</v>
      </c>
      <c r="D18" s="6">
        <v>375</v>
      </c>
      <c r="E18" s="6">
        <v>419</v>
      </c>
      <c r="F18" s="6">
        <v>461</v>
      </c>
      <c r="G18" s="6">
        <v>501</v>
      </c>
      <c r="I18" s="6" t="s">
        <v>34</v>
      </c>
      <c r="J18" s="6" t="e">
        <f>#REF!</f>
        <v>#REF!</v>
      </c>
      <c r="K18" s="6" t="s">
        <v>52</v>
      </c>
      <c r="L18" s="6" t="e">
        <f>HLOOKUP($J$19+1,$A$2:$A$696,$J$19+1,1)</f>
        <v>#REF!</v>
      </c>
    </row>
    <row r="19" spans="1:13" x14ac:dyDescent="0.25">
      <c r="A19" s="6">
        <v>1150</v>
      </c>
      <c r="B19" s="6">
        <v>212</v>
      </c>
      <c r="C19" s="6">
        <v>323</v>
      </c>
      <c r="D19" s="6">
        <v>390</v>
      </c>
      <c r="E19" s="6">
        <v>436</v>
      </c>
      <c r="F19" s="6">
        <v>480</v>
      </c>
      <c r="G19" s="6">
        <v>521</v>
      </c>
      <c r="I19" s="6" t="s">
        <v>33</v>
      </c>
      <c r="J19" s="6" t="e">
        <f>MATCH($J$17,$A$2:$A$696,1)</f>
        <v>#REF!</v>
      </c>
      <c r="K19" s="6" t="s">
        <v>54</v>
      </c>
      <c r="L19" s="6" t="e">
        <f>INDEX($B$2:$G$696,$J$19+1,$J$18)</f>
        <v>#REF!</v>
      </c>
    </row>
    <row r="20" spans="1:13" x14ac:dyDescent="0.25">
      <c r="A20" s="6">
        <v>1200</v>
      </c>
      <c r="B20" s="6">
        <v>220</v>
      </c>
      <c r="C20" s="6">
        <v>335</v>
      </c>
      <c r="D20" s="6">
        <v>405</v>
      </c>
      <c r="E20" s="6">
        <v>453</v>
      </c>
      <c r="F20" s="6">
        <v>498</v>
      </c>
      <c r="G20" s="6">
        <v>541</v>
      </c>
      <c r="I20" s="6" t="s">
        <v>49</v>
      </c>
      <c r="J20" s="6" t="e">
        <f>INDEX($B$2:$G$696,$J$19,$J$18)</f>
        <v>#REF!</v>
      </c>
      <c r="K20" s="6" t="s">
        <v>53</v>
      </c>
      <c r="L20" s="6" t="e">
        <f>$J$20+($J$17-$L$17)*(($L$19-$J$20)/($L$18-$L$17))</f>
        <v>#REF!</v>
      </c>
    </row>
    <row r="21" spans="1:13" x14ac:dyDescent="0.25">
      <c r="A21" s="6">
        <v>1250</v>
      </c>
      <c r="B21" s="6">
        <v>228</v>
      </c>
      <c r="C21" s="6">
        <v>347</v>
      </c>
      <c r="D21" s="6">
        <v>420</v>
      </c>
      <c r="E21" s="6">
        <v>469</v>
      </c>
      <c r="F21" s="6">
        <v>516</v>
      </c>
      <c r="G21" s="6">
        <v>561</v>
      </c>
      <c r="I21" s="8"/>
    </row>
    <row r="22" spans="1:13" x14ac:dyDescent="0.25">
      <c r="A22" s="6">
        <v>1300</v>
      </c>
      <c r="B22" s="6">
        <v>237</v>
      </c>
      <c r="C22" s="6">
        <v>360</v>
      </c>
      <c r="D22" s="6">
        <v>435</v>
      </c>
      <c r="E22" s="6">
        <v>486</v>
      </c>
      <c r="F22" s="6">
        <v>535</v>
      </c>
      <c r="G22" s="6">
        <v>581</v>
      </c>
      <c r="I22" s="10"/>
    </row>
    <row r="23" spans="1:13" x14ac:dyDescent="0.25">
      <c r="A23" s="6">
        <v>1350</v>
      </c>
      <c r="B23" s="6">
        <v>245</v>
      </c>
      <c r="C23" s="6">
        <v>372</v>
      </c>
      <c r="D23" s="6">
        <v>450</v>
      </c>
      <c r="E23" s="6">
        <v>503</v>
      </c>
      <c r="F23" s="6">
        <v>553</v>
      </c>
      <c r="G23" s="6">
        <v>601</v>
      </c>
      <c r="J23" s="9"/>
      <c r="M23" s="15"/>
    </row>
    <row r="24" spans="1:13" x14ac:dyDescent="0.25">
      <c r="A24" s="6">
        <v>1400</v>
      </c>
      <c r="B24" s="6">
        <v>253</v>
      </c>
      <c r="C24" s="6">
        <v>385</v>
      </c>
      <c r="D24" s="6">
        <v>465</v>
      </c>
      <c r="E24" s="6">
        <v>519</v>
      </c>
      <c r="F24" s="6">
        <v>571</v>
      </c>
      <c r="G24" s="6">
        <v>621</v>
      </c>
      <c r="J24" s="7"/>
    </row>
    <row r="25" spans="1:13" x14ac:dyDescent="0.25">
      <c r="A25" s="6">
        <v>1450</v>
      </c>
      <c r="B25" s="6">
        <v>261</v>
      </c>
      <c r="C25" s="6">
        <v>397</v>
      </c>
      <c r="D25" s="6">
        <v>480</v>
      </c>
      <c r="E25" s="6">
        <v>536</v>
      </c>
      <c r="F25" s="6">
        <v>589</v>
      </c>
      <c r="G25" s="6">
        <v>641</v>
      </c>
      <c r="J25" s="7"/>
    </row>
    <row r="26" spans="1:13" x14ac:dyDescent="0.25">
      <c r="A26" s="6">
        <v>1500</v>
      </c>
      <c r="B26" s="6">
        <v>269</v>
      </c>
      <c r="C26" s="6">
        <v>410</v>
      </c>
      <c r="D26" s="6">
        <v>495</v>
      </c>
      <c r="E26" s="6">
        <v>552</v>
      </c>
      <c r="F26" s="6">
        <v>608</v>
      </c>
      <c r="G26" s="6">
        <v>661</v>
      </c>
      <c r="J26" s="7"/>
    </row>
    <row r="27" spans="1:13" x14ac:dyDescent="0.25">
      <c r="A27" s="6">
        <v>1550</v>
      </c>
      <c r="B27" s="6">
        <v>278</v>
      </c>
      <c r="C27" s="6">
        <v>422</v>
      </c>
      <c r="D27" s="6">
        <v>509</v>
      </c>
      <c r="E27" s="6">
        <v>569</v>
      </c>
      <c r="F27" s="6">
        <v>626</v>
      </c>
      <c r="G27" s="6">
        <v>680</v>
      </c>
      <c r="J27" s="7"/>
    </row>
    <row r="28" spans="1:13" x14ac:dyDescent="0.25">
      <c r="A28" s="6">
        <v>1600</v>
      </c>
      <c r="B28" s="6">
        <v>286</v>
      </c>
      <c r="C28" s="6">
        <v>434</v>
      </c>
      <c r="D28" s="6">
        <v>524</v>
      </c>
      <c r="E28" s="6">
        <v>585</v>
      </c>
      <c r="F28" s="6">
        <v>644</v>
      </c>
      <c r="G28" s="6">
        <v>700</v>
      </c>
      <c r="J28" s="7"/>
    </row>
    <row r="29" spans="1:13" x14ac:dyDescent="0.25">
      <c r="A29" s="6">
        <v>1650</v>
      </c>
      <c r="B29" s="6">
        <v>293</v>
      </c>
      <c r="C29" s="6">
        <v>446</v>
      </c>
      <c r="D29" s="6">
        <v>538</v>
      </c>
      <c r="E29" s="6">
        <v>601</v>
      </c>
      <c r="F29" s="6">
        <v>661</v>
      </c>
      <c r="G29" s="6">
        <v>718</v>
      </c>
      <c r="J29" s="7"/>
    </row>
    <row r="30" spans="1:13" x14ac:dyDescent="0.25">
      <c r="A30" s="6">
        <v>1700</v>
      </c>
      <c r="B30" s="6">
        <v>301</v>
      </c>
      <c r="C30" s="6">
        <v>457</v>
      </c>
      <c r="D30" s="6">
        <v>552</v>
      </c>
      <c r="E30" s="6">
        <v>616</v>
      </c>
      <c r="F30" s="6">
        <v>678</v>
      </c>
      <c r="G30" s="6">
        <v>737</v>
      </c>
      <c r="J30" s="7"/>
    </row>
    <row r="31" spans="1:13" x14ac:dyDescent="0.25">
      <c r="A31" s="6">
        <v>1750</v>
      </c>
      <c r="B31" s="6">
        <v>309</v>
      </c>
      <c r="C31" s="6">
        <v>469</v>
      </c>
      <c r="D31" s="6">
        <v>566</v>
      </c>
      <c r="E31" s="6">
        <v>632</v>
      </c>
      <c r="F31" s="6">
        <v>695</v>
      </c>
      <c r="G31" s="6">
        <v>756</v>
      </c>
    </row>
    <row r="32" spans="1:13" x14ac:dyDescent="0.25">
      <c r="A32" s="6">
        <v>1800</v>
      </c>
      <c r="B32" s="6">
        <v>316</v>
      </c>
      <c r="C32" s="6">
        <v>481</v>
      </c>
      <c r="D32" s="6">
        <v>579</v>
      </c>
      <c r="E32" s="6">
        <v>647</v>
      </c>
      <c r="F32" s="6">
        <v>712</v>
      </c>
      <c r="G32" s="6">
        <v>774</v>
      </c>
    </row>
    <row r="33" spans="1:7" x14ac:dyDescent="0.25">
      <c r="A33" s="6">
        <v>1850</v>
      </c>
      <c r="B33" s="6">
        <v>324</v>
      </c>
      <c r="C33" s="6">
        <v>492</v>
      </c>
      <c r="D33" s="6">
        <v>593</v>
      </c>
      <c r="E33" s="6">
        <v>663</v>
      </c>
      <c r="F33" s="6">
        <v>729</v>
      </c>
      <c r="G33" s="6">
        <v>792</v>
      </c>
    </row>
    <row r="34" spans="1:7" x14ac:dyDescent="0.25">
      <c r="A34" s="6">
        <v>1900</v>
      </c>
      <c r="B34" s="6">
        <v>331</v>
      </c>
      <c r="C34" s="6">
        <v>504</v>
      </c>
      <c r="D34" s="6">
        <v>607</v>
      </c>
      <c r="E34" s="6">
        <v>678</v>
      </c>
      <c r="F34" s="6">
        <v>746</v>
      </c>
      <c r="G34" s="6">
        <v>811</v>
      </c>
    </row>
    <row r="35" spans="1:7" x14ac:dyDescent="0.25">
      <c r="A35" s="6">
        <v>1950</v>
      </c>
      <c r="B35" s="6">
        <v>339</v>
      </c>
      <c r="C35" s="6">
        <v>515</v>
      </c>
      <c r="D35" s="6">
        <v>621</v>
      </c>
      <c r="E35" s="6">
        <v>693</v>
      </c>
      <c r="F35" s="6">
        <v>763</v>
      </c>
      <c r="G35" s="6">
        <v>829</v>
      </c>
    </row>
    <row r="36" spans="1:7" x14ac:dyDescent="0.25">
      <c r="A36" s="6">
        <v>2000</v>
      </c>
      <c r="B36" s="6">
        <v>347</v>
      </c>
      <c r="C36" s="6">
        <v>527</v>
      </c>
      <c r="D36" s="6">
        <v>635</v>
      </c>
      <c r="E36" s="6">
        <v>709</v>
      </c>
      <c r="F36" s="6">
        <v>780</v>
      </c>
      <c r="G36" s="6">
        <v>848</v>
      </c>
    </row>
    <row r="37" spans="1:7" x14ac:dyDescent="0.25">
      <c r="A37" s="6">
        <v>2050</v>
      </c>
      <c r="B37" s="6">
        <v>354</v>
      </c>
      <c r="C37" s="6">
        <v>538</v>
      </c>
      <c r="D37" s="6">
        <v>648</v>
      </c>
      <c r="E37" s="6">
        <v>724</v>
      </c>
      <c r="F37" s="6">
        <v>797</v>
      </c>
      <c r="G37" s="6">
        <v>866</v>
      </c>
    </row>
    <row r="38" spans="1:7" x14ac:dyDescent="0.25">
      <c r="A38" s="6">
        <v>2100</v>
      </c>
      <c r="B38" s="6">
        <v>362</v>
      </c>
      <c r="C38" s="6">
        <v>550</v>
      </c>
      <c r="D38" s="6">
        <v>662</v>
      </c>
      <c r="E38" s="6">
        <v>740</v>
      </c>
      <c r="F38" s="6">
        <v>814</v>
      </c>
      <c r="G38" s="6">
        <v>884</v>
      </c>
    </row>
    <row r="39" spans="1:7" x14ac:dyDescent="0.25">
      <c r="A39" s="6">
        <v>2150</v>
      </c>
      <c r="B39" s="6">
        <v>369</v>
      </c>
      <c r="C39" s="6">
        <v>561</v>
      </c>
      <c r="D39" s="6">
        <v>676</v>
      </c>
      <c r="E39" s="6">
        <v>755</v>
      </c>
      <c r="F39" s="6">
        <v>830</v>
      </c>
      <c r="G39" s="6">
        <v>903</v>
      </c>
    </row>
    <row r="40" spans="1:7" x14ac:dyDescent="0.25">
      <c r="A40" s="6">
        <v>2200</v>
      </c>
      <c r="B40" s="6">
        <v>377</v>
      </c>
      <c r="C40" s="6">
        <v>573</v>
      </c>
      <c r="D40" s="6">
        <v>690</v>
      </c>
      <c r="E40" s="6">
        <v>770</v>
      </c>
      <c r="F40" s="6">
        <v>847</v>
      </c>
      <c r="G40" s="6">
        <v>921</v>
      </c>
    </row>
    <row r="41" spans="1:7" x14ac:dyDescent="0.25">
      <c r="A41" s="6">
        <v>2250</v>
      </c>
      <c r="B41" s="6">
        <v>385</v>
      </c>
      <c r="C41" s="6">
        <v>584</v>
      </c>
      <c r="D41" s="6">
        <v>703</v>
      </c>
      <c r="E41" s="6">
        <v>786</v>
      </c>
      <c r="F41" s="6">
        <v>864</v>
      </c>
      <c r="G41" s="6">
        <v>940</v>
      </c>
    </row>
    <row r="42" spans="1:7" x14ac:dyDescent="0.25">
      <c r="A42" s="6">
        <v>2300</v>
      </c>
      <c r="B42" s="6">
        <v>392</v>
      </c>
      <c r="C42" s="6">
        <v>596</v>
      </c>
      <c r="D42" s="6">
        <v>717</v>
      </c>
      <c r="E42" s="6">
        <v>801</v>
      </c>
      <c r="F42" s="6">
        <v>881</v>
      </c>
      <c r="G42" s="6">
        <v>958</v>
      </c>
    </row>
    <row r="43" spans="1:7" x14ac:dyDescent="0.25">
      <c r="A43" s="6">
        <v>2350</v>
      </c>
      <c r="B43" s="6">
        <v>400</v>
      </c>
      <c r="C43" s="6">
        <v>607</v>
      </c>
      <c r="D43" s="6">
        <v>731</v>
      </c>
      <c r="E43" s="6">
        <v>817</v>
      </c>
      <c r="F43" s="6">
        <v>898</v>
      </c>
      <c r="G43" s="6">
        <v>976</v>
      </c>
    </row>
    <row r="44" spans="1:7" x14ac:dyDescent="0.25">
      <c r="A44" s="6">
        <v>2400</v>
      </c>
      <c r="B44" s="6">
        <v>407</v>
      </c>
      <c r="C44" s="6">
        <v>619</v>
      </c>
      <c r="D44" s="6">
        <v>745</v>
      </c>
      <c r="E44" s="6">
        <v>832</v>
      </c>
      <c r="F44" s="6">
        <v>915</v>
      </c>
      <c r="G44" s="6">
        <v>995</v>
      </c>
    </row>
    <row r="45" spans="1:7" x14ac:dyDescent="0.25">
      <c r="A45" s="6">
        <v>2450</v>
      </c>
      <c r="B45" s="6">
        <v>415</v>
      </c>
      <c r="C45" s="6">
        <v>630</v>
      </c>
      <c r="D45" s="6">
        <v>759</v>
      </c>
      <c r="E45" s="6">
        <v>847</v>
      </c>
      <c r="F45" s="6">
        <v>932</v>
      </c>
      <c r="G45" s="6">
        <v>1013</v>
      </c>
    </row>
    <row r="46" spans="1:7" x14ac:dyDescent="0.25">
      <c r="A46" s="6">
        <v>2500</v>
      </c>
      <c r="B46" s="6">
        <v>423</v>
      </c>
      <c r="C46" s="6">
        <v>642</v>
      </c>
      <c r="D46" s="6">
        <v>772</v>
      </c>
      <c r="E46" s="6">
        <v>863</v>
      </c>
      <c r="F46" s="6">
        <v>949</v>
      </c>
      <c r="G46" s="6">
        <v>1032</v>
      </c>
    </row>
    <row r="47" spans="1:7" x14ac:dyDescent="0.25">
      <c r="A47" s="6">
        <v>2550</v>
      </c>
      <c r="B47" s="6">
        <v>430</v>
      </c>
      <c r="C47" s="6">
        <v>653</v>
      </c>
      <c r="D47" s="6">
        <v>786</v>
      </c>
      <c r="E47" s="6">
        <v>878</v>
      </c>
      <c r="F47" s="6">
        <v>966</v>
      </c>
      <c r="G47" s="6">
        <v>1050</v>
      </c>
    </row>
    <row r="48" spans="1:7" x14ac:dyDescent="0.25">
      <c r="A48" s="6">
        <v>2600</v>
      </c>
      <c r="B48" s="6">
        <v>438</v>
      </c>
      <c r="C48" s="6">
        <v>665</v>
      </c>
      <c r="D48" s="6">
        <v>800</v>
      </c>
      <c r="E48" s="6">
        <v>894</v>
      </c>
      <c r="F48" s="6">
        <v>983</v>
      </c>
      <c r="G48" s="6">
        <v>1068</v>
      </c>
    </row>
    <row r="49" spans="1:7" x14ac:dyDescent="0.25">
      <c r="A49" s="6">
        <v>2650</v>
      </c>
      <c r="B49" s="6">
        <v>445</v>
      </c>
      <c r="C49" s="6">
        <v>676</v>
      </c>
      <c r="D49" s="6">
        <v>814</v>
      </c>
      <c r="E49" s="6">
        <v>909</v>
      </c>
      <c r="F49" s="6">
        <v>1000</v>
      </c>
      <c r="G49" s="6">
        <v>1087</v>
      </c>
    </row>
    <row r="50" spans="1:7" x14ac:dyDescent="0.25">
      <c r="A50" s="6">
        <v>2700</v>
      </c>
      <c r="B50" s="6">
        <v>453</v>
      </c>
      <c r="C50" s="6">
        <v>688</v>
      </c>
      <c r="D50" s="6">
        <v>828</v>
      </c>
      <c r="E50" s="6">
        <v>924</v>
      </c>
      <c r="F50" s="6">
        <v>1017</v>
      </c>
      <c r="G50" s="6">
        <v>1105</v>
      </c>
    </row>
    <row r="51" spans="1:7" x14ac:dyDescent="0.25">
      <c r="A51" s="6">
        <v>2750</v>
      </c>
      <c r="B51" s="6">
        <v>460</v>
      </c>
      <c r="C51" s="6">
        <v>699</v>
      </c>
      <c r="D51" s="6">
        <v>841</v>
      </c>
      <c r="E51" s="6">
        <v>940</v>
      </c>
      <c r="F51" s="6">
        <v>1034</v>
      </c>
      <c r="G51" s="6">
        <v>1124</v>
      </c>
    </row>
    <row r="52" spans="1:7" x14ac:dyDescent="0.25">
      <c r="A52" s="6">
        <v>2800</v>
      </c>
      <c r="B52" s="6">
        <v>468</v>
      </c>
      <c r="C52" s="6">
        <v>711</v>
      </c>
      <c r="D52" s="6">
        <v>855</v>
      </c>
      <c r="E52" s="6">
        <v>955</v>
      </c>
      <c r="F52" s="6">
        <v>1051</v>
      </c>
      <c r="G52" s="6">
        <v>1142</v>
      </c>
    </row>
    <row r="53" spans="1:7" x14ac:dyDescent="0.25">
      <c r="A53" s="6">
        <v>2850</v>
      </c>
      <c r="B53" s="6">
        <v>476</v>
      </c>
      <c r="C53" s="6">
        <v>722</v>
      </c>
      <c r="D53" s="6">
        <v>869</v>
      </c>
      <c r="E53" s="6">
        <v>971</v>
      </c>
      <c r="F53" s="6">
        <v>1068</v>
      </c>
      <c r="G53" s="6">
        <v>1160</v>
      </c>
    </row>
    <row r="54" spans="1:7" x14ac:dyDescent="0.25">
      <c r="A54" s="6">
        <v>2900</v>
      </c>
      <c r="B54" s="6">
        <v>483</v>
      </c>
      <c r="C54" s="6">
        <v>734</v>
      </c>
      <c r="D54" s="6">
        <v>883</v>
      </c>
      <c r="E54" s="6">
        <v>986</v>
      </c>
      <c r="F54" s="6">
        <v>1084</v>
      </c>
      <c r="G54" s="6">
        <v>1179</v>
      </c>
    </row>
    <row r="55" spans="1:7" x14ac:dyDescent="0.25">
      <c r="A55" s="6">
        <v>2950</v>
      </c>
      <c r="B55" s="6">
        <v>491</v>
      </c>
      <c r="C55" s="6">
        <v>745</v>
      </c>
      <c r="D55" s="6">
        <v>896</v>
      </c>
      <c r="E55" s="6">
        <v>1001</v>
      </c>
      <c r="F55" s="6">
        <v>1101</v>
      </c>
      <c r="G55" s="6">
        <v>1197</v>
      </c>
    </row>
    <row r="56" spans="1:7" x14ac:dyDescent="0.25">
      <c r="A56" s="6">
        <v>3000</v>
      </c>
      <c r="B56" s="6">
        <v>498</v>
      </c>
      <c r="C56" s="6">
        <v>757</v>
      </c>
      <c r="D56" s="6">
        <v>910</v>
      </c>
      <c r="E56" s="6">
        <v>1017</v>
      </c>
      <c r="F56" s="6">
        <v>1118</v>
      </c>
      <c r="G56" s="6">
        <v>1216</v>
      </c>
    </row>
    <row r="57" spans="1:7" x14ac:dyDescent="0.25">
      <c r="A57" s="6">
        <v>3050</v>
      </c>
      <c r="B57" s="6">
        <v>506</v>
      </c>
      <c r="C57" s="6">
        <v>768</v>
      </c>
      <c r="D57" s="6">
        <v>924</v>
      </c>
      <c r="E57" s="6">
        <v>1032</v>
      </c>
      <c r="F57" s="6">
        <v>1135</v>
      </c>
      <c r="G57" s="6">
        <v>1234</v>
      </c>
    </row>
    <row r="58" spans="1:7" x14ac:dyDescent="0.25">
      <c r="A58" s="6">
        <v>3100</v>
      </c>
      <c r="B58" s="6">
        <v>514</v>
      </c>
      <c r="C58" s="6">
        <v>780</v>
      </c>
      <c r="D58" s="6">
        <v>938</v>
      </c>
      <c r="E58" s="6">
        <v>1047</v>
      </c>
      <c r="F58" s="6">
        <v>1152</v>
      </c>
      <c r="G58" s="6">
        <v>1252</v>
      </c>
    </row>
    <row r="59" spans="1:7" x14ac:dyDescent="0.25">
      <c r="A59" s="6">
        <v>3150</v>
      </c>
      <c r="B59" s="6">
        <v>521</v>
      </c>
      <c r="C59" s="6">
        <v>791</v>
      </c>
      <c r="D59" s="6">
        <v>952</v>
      </c>
      <c r="E59" s="6">
        <v>1063</v>
      </c>
      <c r="F59" s="6">
        <v>1169</v>
      </c>
      <c r="G59" s="6">
        <v>1271</v>
      </c>
    </row>
    <row r="60" spans="1:7" x14ac:dyDescent="0.25">
      <c r="A60" s="6">
        <v>3200</v>
      </c>
      <c r="B60" s="6">
        <v>529</v>
      </c>
      <c r="C60" s="6">
        <v>803</v>
      </c>
      <c r="D60" s="6">
        <v>965</v>
      </c>
      <c r="E60" s="6">
        <v>1078</v>
      </c>
      <c r="F60" s="6">
        <v>1186</v>
      </c>
      <c r="G60" s="6">
        <v>1289</v>
      </c>
    </row>
    <row r="61" spans="1:7" x14ac:dyDescent="0.25">
      <c r="A61" s="6">
        <v>3250</v>
      </c>
      <c r="B61" s="6">
        <v>536</v>
      </c>
      <c r="C61" s="6">
        <v>814</v>
      </c>
      <c r="D61" s="6">
        <v>979</v>
      </c>
      <c r="E61" s="6">
        <v>1094</v>
      </c>
      <c r="F61" s="6">
        <v>1203</v>
      </c>
      <c r="G61" s="6">
        <v>1308</v>
      </c>
    </row>
    <row r="62" spans="1:7" x14ac:dyDescent="0.25">
      <c r="A62" s="6">
        <v>3300</v>
      </c>
      <c r="B62" s="6">
        <v>544</v>
      </c>
      <c r="C62" s="6">
        <v>826</v>
      </c>
      <c r="D62" s="6">
        <v>993</v>
      </c>
      <c r="E62" s="6">
        <v>1109</v>
      </c>
      <c r="F62" s="6">
        <v>1220</v>
      </c>
      <c r="G62" s="6">
        <v>1326</v>
      </c>
    </row>
    <row r="63" spans="1:7" x14ac:dyDescent="0.25">
      <c r="A63" s="6">
        <v>3350</v>
      </c>
      <c r="B63" s="6">
        <v>551</v>
      </c>
      <c r="C63" s="6">
        <v>837</v>
      </c>
      <c r="D63" s="6">
        <v>1006</v>
      </c>
      <c r="E63" s="6">
        <v>1123</v>
      </c>
      <c r="F63" s="6">
        <v>1236</v>
      </c>
      <c r="G63" s="6">
        <v>1343</v>
      </c>
    </row>
    <row r="64" spans="1:7" x14ac:dyDescent="0.25">
      <c r="A64" s="6">
        <v>3400</v>
      </c>
      <c r="B64" s="6">
        <v>559</v>
      </c>
      <c r="C64" s="6">
        <v>848</v>
      </c>
      <c r="D64" s="6">
        <v>1019</v>
      </c>
      <c r="E64" s="6">
        <v>1138</v>
      </c>
      <c r="F64" s="6">
        <v>1252</v>
      </c>
      <c r="G64" s="6">
        <v>1361</v>
      </c>
    </row>
    <row r="65" spans="1:7" x14ac:dyDescent="0.25">
      <c r="A65" s="6">
        <v>3450</v>
      </c>
      <c r="B65" s="6">
        <v>566</v>
      </c>
      <c r="C65" s="6">
        <v>859</v>
      </c>
      <c r="D65" s="6">
        <v>1032</v>
      </c>
      <c r="E65" s="6">
        <v>1152</v>
      </c>
      <c r="F65" s="6">
        <v>1268</v>
      </c>
      <c r="G65" s="6">
        <v>1378</v>
      </c>
    </row>
    <row r="66" spans="1:7" x14ac:dyDescent="0.25">
      <c r="A66" s="6">
        <v>3500</v>
      </c>
      <c r="B66" s="6">
        <v>574</v>
      </c>
      <c r="C66" s="6">
        <v>870</v>
      </c>
      <c r="D66" s="6">
        <v>1045</v>
      </c>
      <c r="E66" s="6">
        <v>1167</v>
      </c>
      <c r="F66" s="6">
        <v>1283</v>
      </c>
      <c r="G66" s="6">
        <v>1395</v>
      </c>
    </row>
    <row r="67" spans="1:7" x14ac:dyDescent="0.25">
      <c r="A67" s="6">
        <v>3550</v>
      </c>
      <c r="B67" s="6">
        <v>581</v>
      </c>
      <c r="C67" s="6">
        <v>881</v>
      </c>
      <c r="D67" s="6">
        <v>1057</v>
      </c>
      <c r="E67" s="6">
        <v>1181</v>
      </c>
      <c r="F67" s="6">
        <v>1299</v>
      </c>
      <c r="G67" s="6">
        <v>1412</v>
      </c>
    </row>
    <row r="68" spans="1:7" x14ac:dyDescent="0.25">
      <c r="A68" s="6">
        <v>3600</v>
      </c>
      <c r="B68" s="6">
        <v>588</v>
      </c>
      <c r="C68" s="6">
        <v>892</v>
      </c>
      <c r="D68" s="6">
        <v>1070</v>
      </c>
      <c r="E68" s="6">
        <v>1196</v>
      </c>
      <c r="F68" s="6">
        <v>1315</v>
      </c>
      <c r="G68" s="6">
        <v>1430</v>
      </c>
    </row>
    <row r="69" spans="1:7" x14ac:dyDescent="0.25">
      <c r="A69" s="6">
        <v>3650</v>
      </c>
      <c r="B69" s="6">
        <v>596</v>
      </c>
      <c r="C69" s="6">
        <v>903</v>
      </c>
      <c r="D69" s="6">
        <v>1083</v>
      </c>
      <c r="E69" s="6">
        <v>1210</v>
      </c>
      <c r="F69" s="6">
        <v>1331</v>
      </c>
      <c r="G69" s="6">
        <v>1447</v>
      </c>
    </row>
    <row r="70" spans="1:7" x14ac:dyDescent="0.25">
      <c r="A70" s="6">
        <v>3700</v>
      </c>
      <c r="B70" s="6">
        <v>603</v>
      </c>
      <c r="C70" s="6">
        <v>914</v>
      </c>
      <c r="D70" s="6">
        <v>1096</v>
      </c>
      <c r="E70" s="6">
        <v>1224</v>
      </c>
      <c r="F70" s="6">
        <v>1347</v>
      </c>
      <c r="G70" s="6">
        <v>1464</v>
      </c>
    </row>
    <row r="71" spans="1:7" x14ac:dyDescent="0.25">
      <c r="A71" s="6">
        <v>3750</v>
      </c>
      <c r="B71" s="6">
        <v>611</v>
      </c>
      <c r="C71" s="6">
        <v>925</v>
      </c>
      <c r="D71" s="6">
        <v>1109</v>
      </c>
      <c r="E71" s="6">
        <v>1239</v>
      </c>
      <c r="F71" s="6">
        <v>1363</v>
      </c>
      <c r="G71" s="6">
        <v>1481</v>
      </c>
    </row>
    <row r="72" spans="1:7" x14ac:dyDescent="0.25">
      <c r="A72" s="6">
        <v>3800</v>
      </c>
      <c r="B72" s="6">
        <v>618</v>
      </c>
      <c r="C72" s="6">
        <v>936</v>
      </c>
      <c r="D72" s="6">
        <v>1122</v>
      </c>
      <c r="E72" s="6">
        <v>1253</v>
      </c>
      <c r="F72" s="6">
        <v>1379</v>
      </c>
      <c r="G72" s="6">
        <v>1499</v>
      </c>
    </row>
    <row r="73" spans="1:7" x14ac:dyDescent="0.25">
      <c r="A73" s="6">
        <v>3850</v>
      </c>
      <c r="B73" s="6">
        <v>626</v>
      </c>
      <c r="C73" s="6">
        <v>947</v>
      </c>
      <c r="D73" s="6">
        <v>1135</v>
      </c>
      <c r="E73" s="6">
        <v>1268</v>
      </c>
      <c r="F73" s="6">
        <v>1395</v>
      </c>
      <c r="G73" s="6">
        <v>1516</v>
      </c>
    </row>
    <row r="74" spans="1:7" x14ac:dyDescent="0.25">
      <c r="A74" s="6">
        <v>3900</v>
      </c>
      <c r="B74" s="6">
        <v>632</v>
      </c>
      <c r="C74" s="6">
        <v>956</v>
      </c>
      <c r="D74" s="6">
        <v>1146</v>
      </c>
      <c r="E74" s="6">
        <v>1280</v>
      </c>
      <c r="F74" s="6">
        <v>1408</v>
      </c>
      <c r="G74" s="6">
        <v>1531</v>
      </c>
    </row>
    <row r="75" spans="1:7" x14ac:dyDescent="0.25">
      <c r="A75" s="6">
        <v>3950</v>
      </c>
      <c r="B75" s="6">
        <v>638</v>
      </c>
      <c r="C75" s="6">
        <v>966</v>
      </c>
      <c r="D75" s="6">
        <v>1157</v>
      </c>
      <c r="E75" s="6">
        <v>1293</v>
      </c>
      <c r="F75" s="6">
        <v>1422</v>
      </c>
      <c r="G75" s="6">
        <v>1546</v>
      </c>
    </row>
    <row r="76" spans="1:7" x14ac:dyDescent="0.25">
      <c r="A76" s="6">
        <v>4000</v>
      </c>
      <c r="B76" s="6">
        <v>645</v>
      </c>
      <c r="C76" s="6">
        <v>975</v>
      </c>
      <c r="D76" s="6">
        <v>1168</v>
      </c>
      <c r="E76" s="6">
        <v>1305</v>
      </c>
      <c r="F76" s="6">
        <v>1436</v>
      </c>
      <c r="G76" s="6">
        <v>1561</v>
      </c>
    </row>
    <row r="77" spans="1:7" x14ac:dyDescent="0.25">
      <c r="A77" s="6">
        <v>4050</v>
      </c>
      <c r="B77" s="6">
        <v>651</v>
      </c>
      <c r="C77" s="6">
        <v>985</v>
      </c>
      <c r="D77" s="6">
        <v>1180</v>
      </c>
      <c r="E77" s="6">
        <v>1318</v>
      </c>
      <c r="F77" s="6">
        <v>1449</v>
      </c>
      <c r="G77" s="6">
        <v>1575</v>
      </c>
    </row>
    <row r="78" spans="1:7" x14ac:dyDescent="0.25">
      <c r="A78" s="6">
        <v>4100</v>
      </c>
      <c r="B78" s="6">
        <v>658</v>
      </c>
      <c r="C78" s="6">
        <v>994</v>
      </c>
      <c r="D78" s="6">
        <v>1191</v>
      </c>
      <c r="E78" s="6">
        <v>1330</v>
      </c>
      <c r="F78" s="6">
        <v>1463</v>
      </c>
      <c r="G78" s="6">
        <v>1590</v>
      </c>
    </row>
    <row r="79" spans="1:7" x14ac:dyDescent="0.25">
      <c r="A79" s="6">
        <v>4150</v>
      </c>
      <c r="B79" s="6">
        <v>664</v>
      </c>
      <c r="C79" s="6">
        <v>1004</v>
      </c>
      <c r="D79" s="6">
        <v>1202</v>
      </c>
      <c r="E79" s="6">
        <v>1342</v>
      </c>
      <c r="F79" s="6">
        <v>1477</v>
      </c>
      <c r="G79" s="6">
        <v>1605</v>
      </c>
    </row>
    <row r="80" spans="1:7" x14ac:dyDescent="0.25">
      <c r="A80" s="6">
        <v>4200</v>
      </c>
      <c r="B80" s="6">
        <v>670</v>
      </c>
      <c r="C80" s="6">
        <v>1013</v>
      </c>
      <c r="D80" s="6">
        <v>1213</v>
      </c>
      <c r="E80" s="6">
        <v>1355</v>
      </c>
      <c r="F80" s="6">
        <v>1490</v>
      </c>
      <c r="G80" s="6">
        <v>1620</v>
      </c>
    </row>
    <row r="81" spans="1:7" x14ac:dyDescent="0.25">
      <c r="A81" s="6">
        <v>4250</v>
      </c>
      <c r="B81" s="6">
        <v>677</v>
      </c>
      <c r="C81" s="6">
        <v>1023</v>
      </c>
      <c r="D81" s="6">
        <v>1224</v>
      </c>
      <c r="E81" s="6">
        <v>1367</v>
      </c>
      <c r="F81" s="6">
        <v>1504</v>
      </c>
      <c r="G81" s="6">
        <v>1635</v>
      </c>
    </row>
    <row r="82" spans="1:7" x14ac:dyDescent="0.25">
      <c r="A82" s="6">
        <v>4300</v>
      </c>
      <c r="B82" s="6">
        <v>682</v>
      </c>
      <c r="C82" s="6">
        <v>1030</v>
      </c>
      <c r="D82" s="6">
        <v>1233</v>
      </c>
      <c r="E82" s="6">
        <v>1377</v>
      </c>
      <c r="F82" s="6">
        <v>1515</v>
      </c>
      <c r="G82" s="6">
        <v>1647</v>
      </c>
    </row>
    <row r="83" spans="1:7" x14ac:dyDescent="0.25">
      <c r="A83" s="6">
        <v>4350</v>
      </c>
      <c r="B83" s="6">
        <v>687</v>
      </c>
      <c r="C83" s="6">
        <v>1038</v>
      </c>
      <c r="D83" s="6">
        <v>1242</v>
      </c>
      <c r="E83" s="6">
        <v>1387</v>
      </c>
      <c r="F83" s="6">
        <v>1526</v>
      </c>
      <c r="G83" s="6">
        <v>1658</v>
      </c>
    </row>
    <row r="84" spans="1:7" x14ac:dyDescent="0.25">
      <c r="A84" s="6">
        <v>4400</v>
      </c>
      <c r="B84" s="6">
        <v>693</v>
      </c>
      <c r="C84" s="6">
        <v>1046</v>
      </c>
      <c r="D84" s="6">
        <v>1251</v>
      </c>
      <c r="E84" s="6">
        <v>1397</v>
      </c>
      <c r="F84" s="6">
        <v>1537</v>
      </c>
      <c r="G84" s="6">
        <v>1670</v>
      </c>
    </row>
    <row r="85" spans="1:7" x14ac:dyDescent="0.25">
      <c r="A85" s="6">
        <v>4450</v>
      </c>
      <c r="B85" s="6">
        <v>698</v>
      </c>
      <c r="C85" s="6">
        <v>1054</v>
      </c>
      <c r="D85" s="6">
        <v>1260</v>
      </c>
      <c r="E85" s="6">
        <v>1407</v>
      </c>
      <c r="F85" s="6">
        <v>1548</v>
      </c>
      <c r="G85" s="6">
        <v>1682</v>
      </c>
    </row>
    <row r="86" spans="1:7" x14ac:dyDescent="0.25">
      <c r="A86" s="6">
        <v>4500</v>
      </c>
      <c r="B86" s="6">
        <v>704</v>
      </c>
      <c r="C86" s="6">
        <v>1062</v>
      </c>
      <c r="D86" s="6">
        <v>1268</v>
      </c>
      <c r="E86" s="6">
        <v>1417</v>
      </c>
      <c r="F86" s="6">
        <v>1559</v>
      </c>
      <c r="G86" s="6">
        <v>1694</v>
      </c>
    </row>
    <row r="87" spans="1:7" x14ac:dyDescent="0.25">
      <c r="A87" s="6">
        <v>4550</v>
      </c>
      <c r="B87" s="6">
        <v>709</v>
      </c>
      <c r="C87" s="6">
        <v>1069</v>
      </c>
      <c r="D87" s="6">
        <v>1277</v>
      </c>
      <c r="E87" s="6">
        <v>1427</v>
      </c>
      <c r="F87" s="6">
        <v>1569</v>
      </c>
      <c r="G87" s="6">
        <v>1706</v>
      </c>
    </row>
    <row r="88" spans="1:7" x14ac:dyDescent="0.25">
      <c r="A88" s="6">
        <v>4600</v>
      </c>
      <c r="B88" s="6">
        <v>714</v>
      </c>
      <c r="C88" s="6">
        <v>1077</v>
      </c>
      <c r="D88" s="6">
        <v>1286</v>
      </c>
      <c r="E88" s="6">
        <v>1437</v>
      </c>
      <c r="F88" s="6">
        <v>1580</v>
      </c>
      <c r="G88" s="6">
        <v>1718</v>
      </c>
    </row>
    <row r="89" spans="1:7" x14ac:dyDescent="0.25">
      <c r="A89" s="6">
        <v>4650</v>
      </c>
      <c r="B89" s="6">
        <v>720</v>
      </c>
      <c r="C89" s="6">
        <v>1085</v>
      </c>
      <c r="D89" s="6">
        <v>1295</v>
      </c>
      <c r="E89" s="6">
        <v>1447</v>
      </c>
      <c r="F89" s="6">
        <v>1591</v>
      </c>
      <c r="G89" s="6">
        <v>1730</v>
      </c>
    </row>
    <row r="90" spans="1:7" x14ac:dyDescent="0.25">
      <c r="A90" s="6">
        <v>4700</v>
      </c>
      <c r="B90" s="6">
        <v>725</v>
      </c>
      <c r="C90" s="6">
        <v>1093</v>
      </c>
      <c r="D90" s="6">
        <v>1304</v>
      </c>
      <c r="E90" s="6">
        <v>1457</v>
      </c>
      <c r="F90" s="6">
        <v>1602</v>
      </c>
      <c r="G90" s="6">
        <v>1742</v>
      </c>
    </row>
    <row r="91" spans="1:7" x14ac:dyDescent="0.25">
      <c r="A91" s="6">
        <v>4750</v>
      </c>
      <c r="B91" s="6">
        <v>731</v>
      </c>
      <c r="C91" s="6">
        <v>1100</v>
      </c>
      <c r="D91" s="6">
        <v>1313</v>
      </c>
      <c r="E91" s="6">
        <v>1466</v>
      </c>
      <c r="F91" s="6">
        <v>1613</v>
      </c>
      <c r="G91" s="6">
        <v>1753</v>
      </c>
    </row>
    <row r="92" spans="1:7" x14ac:dyDescent="0.25">
      <c r="A92" s="6">
        <v>4800</v>
      </c>
      <c r="B92" s="6">
        <v>736</v>
      </c>
      <c r="C92" s="6">
        <v>1108</v>
      </c>
      <c r="D92" s="6">
        <v>1322</v>
      </c>
      <c r="E92" s="6">
        <v>1476</v>
      </c>
      <c r="F92" s="6">
        <v>1624</v>
      </c>
      <c r="G92" s="6">
        <v>1765</v>
      </c>
    </row>
    <row r="93" spans="1:7" x14ac:dyDescent="0.25">
      <c r="A93" s="6">
        <v>4850</v>
      </c>
      <c r="B93" s="6">
        <v>741</v>
      </c>
      <c r="C93" s="6">
        <v>1116</v>
      </c>
      <c r="D93" s="6">
        <v>1331</v>
      </c>
      <c r="E93" s="6">
        <v>1486</v>
      </c>
      <c r="F93" s="6">
        <v>1635</v>
      </c>
      <c r="G93" s="6">
        <v>1777</v>
      </c>
    </row>
    <row r="94" spans="1:7" x14ac:dyDescent="0.25">
      <c r="A94" s="6">
        <v>4900</v>
      </c>
      <c r="B94" s="6">
        <v>747</v>
      </c>
      <c r="C94" s="6">
        <v>1124</v>
      </c>
      <c r="D94" s="6">
        <v>1339</v>
      </c>
      <c r="E94" s="6">
        <v>1496</v>
      </c>
      <c r="F94" s="6">
        <v>1646</v>
      </c>
      <c r="G94" s="6">
        <v>1789</v>
      </c>
    </row>
    <row r="95" spans="1:7" x14ac:dyDescent="0.25">
      <c r="A95" s="6">
        <v>4950</v>
      </c>
      <c r="B95" s="6">
        <v>752</v>
      </c>
      <c r="C95" s="6">
        <v>1131</v>
      </c>
      <c r="D95" s="6">
        <v>1348</v>
      </c>
      <c r="E95" s="6">
        <v>1506</v>
      </c>
      <c r="F95" s="6">
        <v>1656</v>
      </c>
      <c r="G95" s="6">
        <v>1800</v>
      </c>
    </row>
    <row r="96" spans="1:7" x14ac:dyDescent="0.25">
      <c r="A96" s="6">
        <v>5000</v>
      </c>
      <c r="B96" s="6">
        <v>755</v>
      </c>
      <c r="C96" s="6">
        <v>1136</v>
      </c>
      <c r="D96" s="6">
        <v>1353</v>
      </c>
      <c r="E96" s="6">
        <v>1511</v>
      </c>
      <c r="F96" s="6">
        <v>1662</v>
      </c>
      <c r="G96" s="6">
        <v>1807</v>
      </c>
    </row>
    <row r="97" spans="1:7" x14ac:dyDescent="0.25">
      <c r="A97" s="6">
        <v>5050</v>
      </c>
      <c r="B97" s="6">
        <v>759</v>
      </c>
      <c r="C97" s="6">
        <v>1141</v>
      </c>
      <c r="D97" s="6">
        <v>1358</v>
      </c>
      <c r="E97" s="6">
        <v>1516</v>
      </c>
      <c r="F97" s="6">
        <v>1668</v>
      </c>
      <c r="G97" s="6">
        <v>1813</v>
      </c>
    </row>
    <row r="98" spans="1:7" x14ac:dyDescent="0.25">
      <c r="A98" s="6">
        <v>5100</v>
      </c>
      <c r="B98" s="6">
        <v>762</v>
      </c>
      <c r="C98" s="6">
        <v>1145</v>
      </c>
      <c r="D98" s="6">
        <v>1362</v>
      </c>
      <c r="E98" s="6">
        <v>1522</v>
      </c>
      <c r="F98" s="6">
        <v>1674</v>
      </c>
      <c r="G98" s="6">
        <v>1820</v>
      </c>
    </row>
    <row r="99" spans="1:7" x14ac:dyDescent="0.25">
      <c r="A99" s="6">
        <v>5150</v>
      </c>
      <c r="B99" s="6">
        <v>766</v>
      </c>
      <c r="C99" s="6">
        <v>1150</v>
      </c>
      <c r="D99" s="6">
        <v>1367</v>
      </c>
      <c r="E99" s="6">
        <v>1527</v>
      </c>
      <c r="F99" s="6">
        <v>1680</v>
      </c>
      <c r="G99" s="6">
        <v>1826</v>
      </c>
    </row>
    <row r="100" spans="1:7" x14ac:dyDescent="0.25">
      <c r="A100" s="6">
        <v>5200</v>
      </c>
      <c r="B100" s="6">
        <v>769</v>
      </c>
      <c r="C100" s="6">
        <v>1155</v>
      </c>
      <c r="D100" s="6">
        <v>1372</v>
      </c>
      <c r="E100" s="6">
        <v>1533</v>
      </c>
      <c r="F100" s="6">
        <v>1686</v>
      </c>
      <c r="G100" s="6">
        <v>1833</v>
      </c>
    </row>
    <row r="101" spans="1:7" x14ac:dyDescent="0.25">
      <c r="A101" s="6">
        <v>5250</v>
      </c>
      <c r="B101" s="6">
        <v>773</v>
      </c>
      <c r="C101" s="6">
        <v>1159</v>
      </c>
      <c r="D101" s="6">
        <v>1377</v>
      </c>
      <c r="E101" s="6">
        <v>1538</v>
      </c>
      <c r="F101" s="6">
        <v>1692</v>
      </c>
      <c r="G101" s="6">
        <v>1839</v>
      </c>
    </row>
    <row r="102" spans="1:7" x14ac:dyDescent="0.25">
      <c r="A102" s="6">
        <v>5300</v>
      </c>
      <c r="B102" s="6">
        <v>776</v>
      </c>
      <c r="C102" s="6">
        <v>1164</v>
      </c>
      <c r="D102" s="6">
        <v>1382</v>
      </c>
      <c r="E102" s="6">
        <v>1544</v>
      </c>
      <c r="F102" s="6">
        <v>1698</v>
      </c>
      <c r="G102" s="6">
        <v>1846</v>
      </c>
    </row>
    <row r="103" spans="1:7" x14ac:dyDescent="0.25">
      <c r="A103" s="6">
        <v>5350</v>
      </c>
      <c r="B103" s="6">
        <v>780</v>
      </c>
      <c r="C103" s="6">
        <v>1169</v>
      </c>
      <c r="D103" s="6">
        <v>1387</v>
      </c>
      <c r="E103" s="6">
        <v>1549</v>
      </c>
      <c r="F103" s="6">
        <v>1704</v>
      </c>
      <c r="G103" s="6">
        <v>1852</v>
      </c>
    </row>
    <row r="104" spans="1:7" x14ac:dyDescent="0.25">
      <c r="A104" s="6">
        <v>5400</v>
      </c>
      <c r="B104" s="6">
        <v>783</v>
      </c>
      <c r="C104" s="6">
        <v>1173</v>
      </c>
      <c r="D104" s="6">
        <v>1392</v>
      </c>
      <c r="E104" s="6">
        <v>1554</v>
      </c>
      <c r="F104" s="6">
        <v>1710</v>
      </c>
      <c r="G104" s="6">
        <v>1859</v>
      </c>
    </row>
    <row r="105" spans="1:7" x14ac:dyDescent="0.25">
      <c r="A105" s="6">
        <v>5450</v>
      </c>
      <c r="B105" s="6">
        <v>787</v>
      </c>
      <c r="C105" s="6">
        <v>1178</v>
      </c>
      <c r="D105" s="6">
        <v>1397</v>
      </c>
      <c r="E105" s="6">
        <v>1560</v>
      </c>
      <c r="F105" s="6">
        <v>1716</v>
      </c>
      <c r="G105" s="6">
        <v>1865</v>
      </c>
    </row>
    <row r="106" spans="1:7" x14ac:dyDescent="0.25">
      <c r="A106" s="6">
        <v>5500</v>
      </c>
      <c r="B106" s="6">
        <v>790</v>
      </c>
      <c r="C106" s="6">
        <v>1183</v>
      </c>
      <c r="D106" s="6">
        <v>1401</v>
      </c>
      <c r="E106" s="6">
        <v>1565</v>
      </c>
      <c r="F106" s="6">
        <v>1722</v>
      </c>
      <c r="G106" s="6">
        <v>1872</v>
      </c>
    </row>
    <row r="107" spans="1:7" x14ac:dyDescent="0.25">
      <c r="A107" s="6">
        <v>5550</v>
      </c>
      <c r="B107" s="6">
        <v>794</v>
      </c>
      <c r="C107" s="6">
        <v>1187</v>
      </c>
      <c r="D107" s="6">
        <v>1406</v>
      </c>
      <c r="E107" s="6">
        <v>1571</v>
      </c>
      <c r="F107" s="6">
        <v>1728</v>
      </c>
      <c r="G107" s="6">
        <v>1878</v>
      </c>
    </row>
    <row r="108" spans="1:7" x14ac:dyDescent="0.25">
      <c r="A108" s="6">
        <v>5600</v>
      </c>
      <c r="B108" s="6">
        <v>797</v>
      </c>
      <c r="C108" s="6">
        <v>1192</v>
      </c>
      <c r="D108" s="6">
        <v>1411</v>
      </c>
      <c r="E108" s="6">
        <v>1576</v>
      </c>
      <c r="F108" s="6">
        <v>1734</v>
      </c>
      <c r="G108" s="6">
        <v>1885</v>
      </c>
    </row>
    <row r="109" spans="1:7" x14ac:dyDescent="0.25">
      <c r="A109" s="6">
        <v>5650</v>
      </c>
      <c r="B109" s="6">
        <v>800</v>
      </c>
      <c r="C109" s="6">
        <v>1196</v>
      </c>
      <c r="D109" s="6">
        <v>1416</v>
      </c>
      <c r="E109" s="6">
        <v>1582</v>
      </c>
      <c r="F109" s="6">
        <v>1740</v>
      </c>
      <c r="G109" s="6">
        <v>1891</v>
      </c>
    </row>
    <row r="110" spans="1:7" x14ac:dyDescent="0.25">
      <c r="A110" s="6">
        <v>5700</v>
      </c>
      <c r="B110" s="6">
        <v>803</v>
      </c>
      <c r="C110" s="6">
        <v>1201</v>
      </c>
      <c r="D110" s="6">
        <v>1421</v>
      </c>
      <c r="E110" s="6">
        <v>1587</v>
      </c>
      <c r="F110" s="6">
        <v>1746</v>
      </c>
      <c r="G110" s="6">
        <v>1897</v>
      </c>
    </row>
    <row r="111" spans="1:7" x14ac:dyDescent="0.25">
      <c r="A111" s="6">
        <v>5750</v>
      </c>
      <c r="B111" s="6">
        <v>806</v>
      </c>
      <c r="C111" s="6">
        <v>1205</v>
      </c>
      <c r="D111" s="6">
        <v>1425</v>
      </c>
      <c r="E111" s="6">
        <v>1592</v>
      </c>
      <c r="F111" s="6">
        <v>1751</v>
      </c>
      <c r="G111" s="6">
        <v>1904</v>
      </c>
    </row>
    <row r="112" spans="1:7" x14ac:dyDescent="0.25">
      <c r="A112" s="6">
        <v>5800</v>
      </c>
      <c r="B112" s="6">
        <v>809</v>
      </c>
      <c r="C112" s="6">
        <v>1209</v>
      </c>
      <c r="D112" s="6">
        <v>1430</v>
      </c>
      <c r="E112" s="6">
        <v>1598</v>
      </c>
      <c r="F112" s="6">
        <v>1757</v>
      </c>
      <c r="G112" s="6">
        <v>1910</v>
      </c>
    </row>
    <row r="113" spans="1:7" x14ac:dyDescent="0.25">
      <c r="A113" s="6">
        <v>5850</v>
      </c>
      <c r="B113" s="6">
        <v>812</v>
      </c>
      <c r="C113" s="6">
        <v>1213</v>
      </c>
      <c r="D113" s="6">
        <v>1435</v>
      </c>
      <c r="E113" s="6">
        <v>1603</v>
      </c>
      <c r="F113" s="6">
        <v>1763</v>
      </c>
      <c r="G113" s="6">
        <v>1917</v>
      </c>
    </row>
    <row r="114" spans="1:7" x14ac:dyDescent="0.25">
      <c r="A114" s="6">
        <v>5900</v>
      </c>
      <c r="B114" s="6">
        <v>815</v>
      </c>
      <c r="C114" s="6">
        <v>1217</v>
      </c>
      <c r="D114" s="6">
        <v>1440</v>
      </c>
      <c r="E114" s="6">
        <v>1608</v>
      </c>
      <c r="F114" s="6">
        <v>1769</v>
      </c>
      <c r="G114" s="6">
        <v>1923</v>
      </c>
    </row>
    <row r="115" spans="1:7" x14ac:dyDescent="0.25">
      <c r="A115" s="6">
        <v>5950</v>
      </c>
      <c r="B115" s="6">
        <v>818</v>
      </c>
      <c r="C115" s="6">
        <v>1221</v>
      </c>
      <c r="D115" s="6">
        <v>1444</v>
      </c>
      <c r="E115" s="6">
        <v>1613</v>
      </c>
      <c r="F115" s="6">
        <v>1775</v>
      </c>
      <c r="G115" s="6">
        <v>1929</v>
      </c>
    </row>
    <row r="116" spans="1:7" x14ac:dyDescent="0.25">
      <c r="A116" s="6">
        <v>6000</v>
      </c>
      <c r="B116" s="6">
        <v>821</v>
      </c>
      <c r="C116" s="6">
        <v>1226</v>
      </c>
      <c r="D116" s="6">
        <v>1449</v>
      </c>
      <c r="E116" s="6">
        <v>1619</v>
      </c>
      <c r="F116" s="6">
        <v>1781</v>
      </c>
      <c r="G116" s="6">
        <v>1936</v>
      </c>
    </row>
    <row r="117" spans="1:7" x14ac:dyDescent="0.25">
      <c r="A117" s="6">
        <v>6050</v>
      </c>
      <c r="B117" s="6">
        <v>823</v>
      </c>
      <c r="C117" s="6">
        <v>1230</v>
      </c>
      <c r="D117" s="6">
        <v>1454</v>
      </c>
      <c r="E117" s="6">
        <v>1624</v>
      </c>
      <c r="F117" s="6">
        <v>1787</v>
      </c>
      <c r="G117" s="6">
        <v>1942</v>
      </c>
    </row>
    <row r="118" spans="1:7" x14ac:dyDescent="0.25">
      <c r="A118" s="6">
        <v>6100</v>
      </c>
      <c r="B118" s="6">
        <v>826</v>
      </c>
      <c r="C118" s="6">
        <v>1234</v>
      </c>
      <c r="D118" s="6">
        <v>1459</v>
      </c>
      <c r="E118" s="6">
        <v>1629</v>
      </c>
      <c r="F118" s="6">
        <v>1792</v>
      </c>
      <c r="G118" s="6">
        <v>1948</v>
      </c>
    </row>
    <row r="119" spans="1:7" x14ac:dyDescent="0.25">
      <c r="A119" s="6">
        <v>6150</v>
      </c>
      <c r="B119" s="6">
        <v>829</v>
      </c>
      <c r="C119" s="6">
        <v>1238</v>
      </c>
      <c r="D119" s="6">
        <v>1464</v>
      </c>
      <c r="E119" s="6">
        <v>1635</v>
      </c>
      <c r="F119" s="6">
        <v>1798</v>
      </c>
      <c r="G119" s="6">
        <v>1955</v>
      </c>
    </row>
    <row r="120" spans="1:7" x14ac:dyDescent="0.25">
      <c r="A120" s="6">
        <v>6200</v>
      </c>
      <c r="B120" s="6">
        <v>832</v>
      </c>
      <c r="C120" s="6">
        <v>1242</v>
      </c>
      <c r="D120" s="6">
        <v>1468</v>
      </c>
      <c r="E120" s="6">
        <v>1640</v>
      </c>
      <c r="F120" s="6">
        <v>1804</v>
      </c>
      <c r="G120" s="6">
        <v>1961</v>
      </c>
    </row>
    <row r="121" spans="1:7" x14ac:dyDescent="0.25">
      <c r="A121" s="6">
        <v>6250</v>
      </c>
      <c r="B121" s="6">
        <v>835</v>
      </c>
      <c r="C121" s="6">
        <v>1246</v>
      </c>
      <c r="D121" s="6">
        <v>1473</v>
      </c>
      <c r="E121" s="6">
        <v>1645</v>
      </c>
      <c r="F121" s="6">
        <v>1810</v>
      </c>
      <c r="G121" s="6">
        <v>1967</v>
      </c>
    </row>
    <row r="122" spans="1:7" x14ac:dyDescent="0.25">
      <c r="A122" s="6">
        <v>6300</v>
      </c>
      <c r="B122" s="6">
        <v>838</v>
      </c>
      <c r="C122" s="6">
        <v>1251</v>
      </c>
      <c r="D122" s="6">
        <v>1478</v>
      </c>
      <c r="E122" s="6">
        <v>1651</v>
      </c>
      <c r="F122" s="6">
        <v>1816</v>
      </c>
      <c r="G122" s="6">
        <v>1974</v>
      </c>
    </row>
    <row r="123" spans="1:7" x14ac:dyDescent="0.25">
      <c r="A123" s="6">
        <v>6350</v>
      </c>
      <c r="B123" s="6">
        <v>841</v>
      </c>
      <c r="C123" s="6">
        <v>1255</v>
      </c>
      <c r="D123" s="6">
        <v>1483</v>
      </c>
      <c r="E123" s="6">
        <v>1656</v>
      </c>
      <c r="F123" s="6">
        <v>1822</v>
      </c>
      <c r="G123" s="6">
        <v>1980</v>
      </c>
    </row>
    <row r="124" spans="1:7" x14ac:dyDescent="0.25">
      <c r="A124" s="6">
        <v>6400</v>
      </c>
      <c r="B124" s="6">
        <v>844</v>
      </c>
      <c r="C124" s="6">
        <v>1259</v>
      </c>
      <c r="D124" s="6">
        <v>1487</v>
      </c>
      <c r="E124" s="6">
        <v>1661</v>
      </c>
      <c r="F124" s="6">
        <v>1827</v>
      </c>
      <c r="G124" s="6">
        <v>1986</v>
      </c>
    </row>
    <row r="125" spans="1:7" x14ac:dyDescent="0.25">
      <c r="A125" s="6">
        <v>6450</v>
      </c>
      <c r="B125" s="6">
        <v>847</v>
      </c>
      <c r="C125" s="6">
        <v>1263</v>
      </c>
      <c r="D125" s="6">
        <v>1492</v>
      </c>
      <c r="E125" s="6">
        <v>1667</v>
      </c>
      <c r="F125" s="6">
        <v>1833</v>
      </c>
      <c r="G125" s="6">
        <v>1993</v>
      </c>
    </row>
    <row r="126" spans="1:7" x14ac:dyDescent="0.25">
      <c r="A126" s="6">
        <v>6500</v>
      </c>
      <c r="B126" s="6">
        <v>849</v>
      </c>
      <c r="C126" s="6">
        <v>1267</v>
      </c>
      <c r="D126" s="6">
        <v>1497</v>
      </c>
      <c r="E126" s="6">
        <v>1672</v>
      </c>
      <c r="F126" s="6">
        <v>1839</v>
      </c>
      <c r="G126" s="6">
        <v>1999</v>
      </c>
    </row>
    <row r="127" spans="1:7" x14ac:dyDescent="0.25">
      <c r="A127" s="6">
        <v>6550</v>
      </c>
      <c r="B127" s="6">
        <v>852</v>
      </c>
      <c r="C127" s="6">
        <v>1271</v>
      </c>
      <c r="D127" s="6">
        <v>1502</v>
      </c>
      <c r="E127" s="6">
        <v>1677</v>
      </c>
      <c r="F127" s="6">
        <v>1845</v>
      </c>
      <c r="G127" s="6">
        <v>2005</v>
      </c>
    </row>
    <row r="128" spans="1:7" x14ac:dyDescent="0.25">
      <c r="A128" s="6">
        <v>6600</v>
      </c>
      <c r="B128" s="6">
        <v>855</v>
      </c>
      <c r="C128" s="6">
        <v>1276</v>
      </c>
      <c r="D128" s="6">
        <v>1506</v>
      </c>
      <c r="E128" s="6">
        <v>1683</v>
      </c>
      <c r="F128" s="6">
        <v>1851</v>
      </c>
      <c r="G128" s="6">
        <v>2012</v>
      </c>
    </row>
    <row r="129" spans="1:7" x14ac:dyDescent="0.25">
      <c r="A129" s="6">
        <v>6650</v>
      </c>
      <c r="B129" s="6">
        <v>858</v>
      </c>
      <c r="C129" s="6">
        <v>1280</v>
      </c>
      <c r="D129" s="6">
        <v>1511</v>
      </c>
      <c r="E129" s="6">
        <v>1688</v>
      </c>
      <c r="F129" s="6">
        <v>1857</v>
      </c>
      <c r="G129" s="6">
        <v>2018</v>
      </c>
    </row>
    <row r="130" spans="1:7" x14ac:dyDescent="0.25">
      <c r="A130" s="6">
        <v>6700</v>
      </c>
      <c r="B130" s="6">
        <v>861</v>
      </c>
      <c r="C130" s="6">
        <v>1285</v>
      </c>
      <c r="D130" s="6">
        <v>1517</v>
      </c>
      <c r="E130" s="6">
        <v>1694</v>
      </c>
      <c r="F130" s="6">
        <v>1864</v>
      </c>
      <c r="G130" s="6">
        <v>2026</v>
      </c>
    </row>
    <row r="131" spans="1:7" x14ac:dyDescent="0.25">
      <c r="A131" s="6">
        <v>6750</v>
      </c>
      <c r="B131" s="6">
        <v>865</v>
      </c>
      <c r="C131" s="6">
        <v>1291</v>
      </c>
      <c r="D131" s="6">
        <v>1524</v>
      </c>
      <c r="E131" s="6">
        <v>1703</v>
      </c>
      <c r="F131" s="6">
        <v>1873</v>
      </c>
      <c r="G131" s="6">
        <v>2036</v>
      </c>
    </row>
    <row r="132" spans="1:7" x14ac:dyDescent="0.25">
      <c r="A132" s="6">
        <v>6800</v>
      </c>
      <c r="B132" s="6">
        <v>869</v>
      </c>
      <c r="C132" s="6">
        <v>1297</v>
      </c>
      <c r="D132" s="6">
        <v>1532</v>
      </c>
      <c r="E132" s="6">
        <v>1711</v>
      </c>
      <c r="F132" s="6">
        <v>1882</v>
      </c>
      <c r="G132" s="6">
        <v>2046</v>
      </c>
    </row>
    <row r="133" spans="1:7" x14ac:dyDescent="0.25">
      <c r="A133" s="6">
        <v>6850</v>
      </c>
      <c r="B133" s="6">
        <v>873</v>
      </c>
      <c r="C133" s="6">
        <v>1303</v>
      </c>
      <c r="D133" s="6">
        <v>1539</v>
      </c>
      <c r="E133" s="6">
        <v>1719</v>
      </c>
      <c r="F133" s="6">
        <v>1891</v>
      </c>
      <c r="G133" s="6">
        <v>2056</v>
      </c>
    </row>
    <row r="134" spans="1:7" x14ac:dyDescent="0.25">
      <c r="A134" s="6">
        <v>6900</v>
      </c>
      <c r="B134" s="6">
        <v>877</v>
      </c>
      <c r="C134" s="6">
        <v>1309</v>
      </c>
      <c r="D134" s="6">
        <v>1547</v>
      </c>
      <c r="E134" s="6">
        <v>1728</v>
      </c>
      <c r="F134" s="6">
        <v>1900</v>
      </c>
      <c r="G134" s="6">
        <v>2066</v>
      </c>
    </row>
    <row r="135" spans="1:7" x14ac:dyDescent="0.25">
      <c r="A135" s="6">
        <v>6950</v>
      </c>
      <c r="B135" s="6">
        <v>881</v>
      </c>
      <c r="C135" s="6">
        <v>1315</v>
      </c>
      <c r="D135" s="6">
        <v>1554</v>
      </c>
      <c r="E135" s="6">
        <v>1736</v>
      </c>
      <c r="F135" s="6">
        <v>1909</v>
      </c>
      <c r="G135" s="6">
        <v>2076</v>
      </c>
    </row>
    <row r="136" spans="1:7" x14ac:dyDescent="0.25">
      <c r="A136" s="6">
        <v>7000</v>
      </c>
      <c r="B136" s="6">
        <v>885</v>
      </c>
      <c r="C136" s="6">
        <v>1321</v>
      </c>
      <c r="D136" s="6">
        <v>1561</v>
      </c>
      <c r="E136" s="6">
        <v>1744</v>
      </c>
      <c r="F136" s="6">
        <v>1919</v>
      </c>
      <c r="G136" s="6">
        <v>2085</v>
      </c>
    </row>
    <row r="137" spans="1:7" x14ac:dyDescent="0.25">
      <c r="A137" s="6">
        <v>7050</v>
      </c>
      <c r="B137" s="6">
        <v>889</v>
      </c>
      <c r="C137" s="6">
        <v>1328</v>
      </c>
      <c r="D137" s="6">
        <v>1569</v>
      </c>
      <c r="E137" s="6">
        <v>1752</v>
      </c>
      <c r="F137" s="6">
        <v>1928</v>
      </c>
      <c r="G137" s="6">
        <v>2095</v>
      </c>
    </row>
    <row r="138" spans="1:7" x14ac:dyDescent="0.25">
      <c r="A138" s="6">
        <v>7100</v>
      </c>
      <c r="B138" s="6">
        <v>893</v>
      </c>
      <c r="C138" s="6">
        <v>1334</v>
      </c>
      <c r="D138" s="6">
        <v>1576</v>
      </c>
      <c r="E138" s="6">
        <v>1761</v>
      </c>
      <c r="F138" s="6">
        <v>1937</v>
      </c>
      <c r="G138" s="6">
        <v>2105</v>
      </c>
    </row>
    <row r="139" spans="1:7" x14ac:dyDescent="0.25">
      <c r="A139" s="6">
        <v>7150</v>
      </c>
      <c r="B139" s="6">
        <v>897</v>
      </c>
      <c r="C139" s="6">
        <v>1340</v>
      </c>
      <c r="D139" s="6">
        <v>1584</v>
      </c>
      <c r="E139" s="6">
        <v>1769</v>
      </c>
      <c r="F139" s="6">
        <v>1946</v>
      </c>
      <c r="G139" s="6">
        <v>2115</v>
      </c>
    </row>
    <row r="140" spans="1:7" x14ac:dyDescent="0.25">
      <c r="A140" s="6">
        <v>7200</v>
      </c>
      <c r="B140" s="6">
        <v>901</v>
      </c>
      <c r="C140" s="6">
        <v>1346</v>
      </c>
      <c r="D140" s="6">
        <v>1591</v>
      </c>
      <c r="E140" s="6">
        <v>1777</v>
      </c>
      <c r="F140" s="6">
        <v>1955</v>
      </c>
      <c r="G140" s="6">
        <v>2125</v>
      </c>
    </row>
    <row r="141" spans="1:7" x14ac:dyDescent="0.25">
      <c r="A141" s="6">
        <v>7250</v>
      </c>
      <c r="B141" s="6">
        <v>905</v>
      </c>
      <c r="C141" s="6">
        <v>1352</v>
      </c>
      <c r="D141" s="6">
        <v>1599</v>
      </c>
      <c r="E141" s="6">
        <v>1786</v>
      </c>
      <c r="F141" s="6">
        <v>1964</v>
      </c>
      <c r="G141" s="6">
        <v>2135</v>
      </c>
    </row>
    <row r="142" spans="1:7" x14ac:dyDescent="0.25">
      <c r="A142" s="6">
        <v>7300</v>
      </c>
      <c r="B142" s="6">
        <v>909</v>
      </c>
      <c r="C142" s="6">
        <v>1358</v>
      </c>
      <c r="D142" s="6">
        <v>1606</v>
      </c>
      <c r="E142" s="6">
        <v>1794</v>
      </c>
      <c r="F142" s="6">
        <v>1973</v>
      </c>
      <c r="G142" s="6">
        <v>2145</v>
      </c>
    </row>
    <row r="143" spans="1:7" x14ac:dyDescent="0.25">
      <c r="A143" s="6">
        <v>7350</v>
      </c>
      <c r="B143" s="6">
        <v>913</v>
      </c>
      <c r="C143" s="6">
        <v>1364</v>
      </c>
      <c r="D143" s="6">
        <v>1613</v>
      </c>
      <c r="E143" s="6">
        <v>1802</v>
      </c>
      <c r="F143" s="6">
        <v>1982</v>
      </c>
      <c r="G143" s="6">
        <v>2155</v>
      </c>
    </row>
    <row r="144" spans="1:7" x14ac:dyDescent="0.25">
      <c r="A144" s="6">
        <v>7400</v>
      </c>
      <c r="B144" s="6">
        <v>917</v>
      </c>
      <c r="C144" s="6">
        <v>1370</v>
      </c>
      <c r="D144" s="6">
        <v>1621</v>
      </c>
      <c r="E144" s="6">
        <v>1810</v>
      </c>
      <c r="F144" s="6">
        <v>1991</v>
      </c>
      <c r="G144" s="6">
        <v>2165</v>
      </c>
    </row>
    <row r="145" spans="1:7" x14ac:dyDescent="0.25">
      <c r="A145" s="6">
        <v>7450</v>
      </c>
      <c r="B145" s="6">
        <v>921</v>
      </c>
      <c r="C145" s="6">
        <v>1376</v>
      </c>
      <c r="D145" s="6">
        <v>1628</v>
      </c>
      <c r="E145" s="6">
        <v>1819</v>
      </c>
      <c r="F145" s="6">
        <v>2001</v>
      </c>
      <c r="G145" s="6">
        <v>2175</v>
      </c>
    </row>
    <row r="146" spans="1:7" x14ac:dyDescent="0.25">
      <c r="A146" s="6">
        <v>7500</v>
      </c>
      <c r="B146" s="6">
        <v>925</v>
      </c>
      <c r="C146" s="6">
        <v>1382</v>
      </c>
      <c r="D146" s="6">
        <v>1636</v>
      </c>
      <c r="E146" s="6">
        <v>1827</v>
      </c>
      <c r="F146" s="6">
        <v>2010</v>
      </c>
      <c r="G146" s="6">
        <v>2185</v>
      </c>
    </row>
    <row r="147" spans="1:7" x14ac:dyDescent="0.25">
      <c r="A147" s="6">
        <v>7550</v>
      </c>
      <c r="B147" s="6">
        <v>929</v>
      </c>
      <c r="C147" s="6">
        <v>1389</v>
      </c>
      <c r="D147" s="6">
        <v>1643</v>
      </c>
      <c r="E147" s="6">
        <v>1835</v>
      </c>
      <c r="F147" s="6">
        <v>2019</v>
      </c>
      <c r="G147" s="6">
        <v>2194</v>
      </c>
    </row>
    <row r="148" spans="1:7" x14ac:dyDescent="0.25">
      <c r="A148" s="6">
        <v>7600</v>
      </c>
      <c r="B148" s="6">
        <v>933</v>
      </c>
      <c r="C148" s="6">
        <v>1395</v>
      </c>
      <c r="D148" s="6">
        <v>1650</v>
      </c>
      <c r="E148" s="6">
        <v>1844</v>
      </c>
      <c r="F148" s="6">
        <v>2028</v>
      </c>
      <c r="G148" s="6">
        <v>2204</v>
      </c>
    </row>
    <row r="149" spans="1:7" x14ac:dyDescent="0.25">
      <c r="A149" s="6">
        <v>7650</v>
      </c>
      <c r="B149" s="6">
        <v>937</v>
      </c>
      <c r="C149" s="6">
        <v>1401</v>
      </c>
      <c r="D149" s="6">
        <v>1658</v>
      </c>
      <c r="E149" s="6">
        <v>1852</v>
      </c>
      <c r="F149" s="6">
        <v>2037</v>
      </c>
      <c r="G149" s="6">
        <v>2214</v>
      </c>
    </row>
    <row r="150" spans="1:7" x14ac:dyDescent="0.25">
      <c r="A150" s="6">
        <v>7700</v>
      </c>
      <c r="B150" s="6">
        <v>941</v>
      </c>
      <c r="C150" s="6">
        <v>1407</v>
      </c>
      <c r="D150" s="6">
        <v>1665</v>
      </c>
      <c r="E150" s="6">
        <v>1860</v>
      </c>
      <c r="F150" s="6">
        <v>2046</v>
      </c>
      <c r="G150" s="6">
        <v>2224</v>
      </c>
    </row>
    <row r="151" spans="1:7" x14ac:dyDescent="0.25">
      <c r="A151" s="6">
        <v>7750</v>
      </c>
      <c r="B151" s="6">
        <v>944</v>
      </c>
      <c r="C151" s="6">
        <v>1411</v>
      </c>
      <c r="D151" s="6">
        <v>1670</v>
      </c>
      <c r="E151" s="6">
        <v>1865</v>
      </c>
      <c r="F151" s="6">
        <v>2051</v>
      </c>
      <c r="G151" s="6">
        <v>2230</v>
      </c>
    </row>
    <row r="152" spans="1:7" x14ac:dyDescent="0.25">
      <c r="A152" s="6">
        <v>7800</v>
      </c>
      <c r="B152" s="6">
        <v>946</v>
      </c>
      <c r="C152" s="6">
        <v>1413</v>
      </c>
      <c r="D152" s="6">
        <v>1672</v>
      </c>
      <c r="E152" s="6">
        <v>1867</v>
      </c>
      <c r="F152" s="6">
        <v>2054</v>
      </c>
      <c r="G152" s="6">
        <v>2233</v>
      </c>
    </row>
    <row r="153" spans="1:7" x14ac:dyDescent="0.25">
      <c r="A153" s="6">
        <v>7850</v>
      </c>
      <c r="B153" s="6">
        <v>948</v>
      </c>
      <c r="C153" s="6">
        <v>1416</v>
      </c>
      <c r="D153" s="6">
        <v>1674</v>
      </c>
      <c r="E153" s="6">
        <v>1870</v>
      </c>
      <c r="F153" s="6">
        <v>2057</v>
      </c>
      <c r="G153" s="6">
        <v>2236</v>
      </c>
    </row>
    <row r="154" spans="1:7" x14ac:dyDescent="0.25">
      <c r="A154" s="6">
        <v>7900</v>
      </c>
      <c r="B154" s="6">
        <v>950</v>
      </c>
      <c r="C154" s="6">
        <v>1419</v>
      </c>
      <c r="D154" s="6">
        <v>1676</v>
      </c>
      <c r="E154" s="6">
        <v>1873</v>
      </c>
      <c r="F154" s="6">
        <v>2060</v>
      </c>
      <c r="G154" s="6">
        <v>2239</v>
      </c>
    </row>
    <row r="155" spans="1:7" x14ac:dyDescent="0.25">
      <c r="A155" s="6">
        <v>7950</v>
      </c>
      <c r="B155" s="6">
        <v>953</v>
      </c>
      <c r="C155" s="6">
        <v>1421</v>
      </c>
      <c r="D155" s="6">
        <v>1679</v>
      </c>
      <c r="E155" s="6">
        <v>1875</v>
      </c>
      <c r="F155" s="6">
        <v>2063</v>
      </c>
      <c r="G155" s="6">
        <v>2242</v>
      </c>
    </row>
    <row r="156" spans="1:7" x14ac:dyDescent="0.25">
      <c r="A156" s="6">
        <v>8000</v>
      </c>
      <c r="B156" s="6">
        <v>955</v>
      </c>
      <c r="C156" s="6">
        <v>1424</v>
      </c>
      <c r="D156" s="6">
        <v>1681</v>
      </c>
      <c r="E156" s="6">
        <v>1878</v>
      </c>
      <c r="F156" s="6">
        <v>2065</v>
      </c>
      <c r="G156" s="6">
        <v>2245</v>
      </c>
    </row>
    <row r="157" spans="1:7" x14ac:dyDescent="0.25">
      <c r="A157" s="6">
        <v>8050</v>
      </c>
      <c r="B157" s="6">
        <v>957</v>
      </c>
      <c r="C157" s="6">
        <v>1426</v>
      </c>
      <c r="D157" s="6">
        <v>1683</v>
      </c>
      <c r="E157" s="6">
        <v>1880</v>
      </c>
      <c r="F157" s="6">
        <v>2068</v>
      </c>
      <c r="G157" s="6">
        <v>2248</v>
      </c>
    </row>
    <row r="158" spans="1:7" x14ac:dyDescent="0.25">
      <c r="A158" s="6">
        <v>8100</v>
      </c>
      <c r="B158" s="6">
        <v>959</v>
      </c>
      <c r="C158" s="6">
        <v>1429</v>
      </c>
      <c r="D158" s="6">
        <v>1685</v>
      </c>
      <c r="E158" s="6">
        <v>1883</v>
      </c>
      <c r="F158" s="6">
        <v>2071</v>
      </c>
      <c r="G158" s="6">
        <v>2251</v>
      </c>
    </row>
    <row r="159" spans="1:7" x14ac:dyDescent="0.25">
      <c r="A159" s="6">
        <v>8150</v>
      </c>
      <c r="B159" s="6">
        <v>961</v>
      </c>
      <c r="C159" s="6">
        <v>1432</v>
      </c>
      <c r="D159" s="6">
        <v>1688</v>
      </c>
      <c r="E159" s="6">
        <v>1885</v>
      </c>
      <c r="F159" s="6">
        <v>2074</v>
      </c>
      <c r="G159" s="6">
        <v>2254</v>
      </c>
    </row>
    <row r="160" spans="1:7" x14ac:dyDescent="0.25">
      <c r="A160" s="6">
        <v>8200</v>
      </c>
      <c r="B160" s="6">
        <v>963</v>
      </c>
      <c r="C160" s="6">
        <v>1434</v>
      </c>
      <c r="D160" s="6">
        <v>1690</v>
      </c>
      <c r="E160" s="6">
        <v>1888</v>
      </c>
      <c r="F160" s="6">
        <v>2076</v>
      </c>
      <c r="G160" s="6">
        <v>2257</v>
      </c>
    </row>
    <row r="161" spans="1:7" x14ac:dyDescent="0.25">
      <c r="A161" s="6">
        <v>8250</v>
      </c>
      <c r="B161" s="6">
        <v>965</v>
      </c>
      <c r="C161" s="6">
        <v>1436</v>
      </c>
      <c r="D161" s="6">
        <v>1692</v>
      </c>
      <c r="E161" s="6">
        <v>1890</v>
      </c>
      <c r="F161" s="6">
        <v>2079</v>
      </c>
      <c r="G161" s="6">
        <v>2260</v>
      </c>
    </row>
    <row r="162" spans="1:7" x14ac:dyDescent="0.25">
      <c r="A162" s="6">
        <v>8300</v>
      </c>
      <c r="B162" s="6">
        <v>967</v>
      </c>
      <c r="C162" s="6">
        <v>1439</v>
      </c>
      <c r="D162" s="6">
        <v>1694</v>
      </c>
      <c r="E162" s="6">
        <v>1892</v>
      </c>
      <c r="F162" s="6">
        <v>2082</v>
      </c>
      <c r="G162" s="6">
        <v>2263</v>
      </c>
    </row>
    <row r="163" spans="1:7" x14ac:dyDescent="0.25">
      <c r="A163" s="6">
        <v>8350</v>
      </c>
      <c r="B163" s="6">
        <v>969</v>
      </c>
      <c r="C163" s="6">
        <v>1441</v>
      </c>
      <c r="D163" s="6">
        <v>1696</v>
      </c>
      <c r="E163" s="6">
        <v>1895</v>
      </c>
      <c r="F163" s="6">
        <v>2084</v>
      </c>
      <c r="G163" s="6">
        <v>2266</v>
      </c>
    </row>
    <row r="164" spans="1:7" x14ac:dyDescent="0.25">
      <c r="A164" s="6">
        <v>8400</v>
      </c>
      <c r="B164" s="6">
        <v>971</v>
      </c>
      <c r="C164" s="6">
        <v>1444</v>
      </c>
      <c r="D164" s="6">
        <v>1699</v>
      </c>
      <c r="E164" s="6">
        <v>1897</v>
      </c>
      <c r="F164" s="6">
        <v>2087</v>
      </c>
      <c r="G164" s="6">
        <v>2269</v>
      </c>
    </row>
    <row r="165" spans="1:7" x14ac:dyDescent="0.25">
      <c r="A165" s="6">
        <v>8450</v>
      </c>
      <c r="B165" s="6">
        <v>973</v>
      </c>
      <c r="C165" s="6">
        <v>1446</v>
      </c>
      <c r="D165" s="6">
        <v>1701</v>
      </c>
      <c r="E165" s="6">
        <v>1899</v>
      </c>
      <c r="F165" s="6">
        <v>2089</v>
      </c>
      <c r="G165" s="6">
        <v>2271</v>
      </c>
    </row>
    <row r="166" spans="1:7" x14ac:dyDescent="0.25">
      <c r="A166" s="6">
        <v>8500</v>
      </c>
      <c r="B166" s="6">
        <v>974</v>
      </c>
      <c r="C166" s="6">
        <v>1447</v>
      </c>
      <c r="D166" s="6">
        <v>1702</v>
      </c>
      <c r="E166" s="6">
        <v>1901</v>
      </c>
      <c r="F166" s="6">
        <v>2091</v>
      </c>
      <c r="G166" s="6">
        <v>2273</v>
      </c>
    </row>
    <row r="167" spans="1:7" x14ac:dyDescent="0.25">
      <c r="A167" s="6">
        <v>8550</v>
      </c>
      <c r="B167" s="6">
        <v>975</v>
      </c>
      <c r="C167" s="6">
        <v>1449</v>
      </c>
      <c r="D167" s="6">
        <v>1704</v>
      </c>
      <c r="E167" s="6">
        <v>1903</v>
      </c>
      <c r="F167" s="6">
        <v>2093</v>
      </c>
      <c r="G167" s="6">
        <v>2276</v>
      </c>
    </row>
    <row r="168" spans="1:7" x14ac:dyDescent="0.25">
      <c r="A168" s="6">
        <v>8600</v>
      </c>
      <c r="B168" s="6">
        <v>976</v>
      </c>
      <c r="C168" s="6">
        <v>1450</v>
      </c>
      <c r="D168" s="6">
        <v>1705</v>
      </c>
      <c r="E168" s="6">
        <v>1905</v>
      </c>
      <c r="F168" s="6">
        <v>2096</v>
      </c>
      <c r="G168" s="6">
        <v>2278</v>
      </c>
    </row>
    <row r="169" spans="1:7" x14ac:dyDescent="0.25">
      <c r="A169" s="6">
        <v>8650</v>
      </c>
      <c r="B169" s="6">
        <v>977</v>
      </c>
      <c r="C169" s="6">
        <v>1452</v>
      </c>
      <c r="D169" s="6">
        <v>1707</v>
      </c>
      <c r="E169" s="6">
        <v>1907</v>
      </c>
      <c r="F169" s="6">
        <v>2098</v>
      </c>
      <c r="G169" s="6">
        <v>2280</v>
      </c>
    </row>
    <row r="170" spans="1:7" x14ac:dyDescent="0.25">
      <c r="A170" s="6">
        <v>8700</v>
      </c>
      <c r="B170" s="6">
        <v>978</v>
      </c>
      <c r="C170" s="6">
        <v>1453</v>
      </c>
      <c r="D170" s="6">
        <v>1709</v>
      </c>
      <c r="E170" s="6">
        <v>1909</v>
      </c>
      <c r="F170" s="6">
        <v>2100</v>
      </c>
      <c r="G170" s="6">
        <v>2282</v>
      </c>
    </row>
    <row r="171" spans="1:7" x14ac:dyDescent="0.25">
      <c r="A171" s="6">
        <v>8750</v>
      </c>
      <c r="B171" s="6">
        <v>979</v>
      </c>
      <c r="C171" s="6">
        <v>1455</v>
      </c>
      <c r="D171" s="6">
        <v>1710</v>
      </c>
      <c r="E171" s="6">
        <v>1911</v>
      </c>
      <c r="F171" s="6">
        <v>2102</v>
      </c>
      <c r="G171" s="6">
        <v>2284</v>
      </c>
    </row>
    <row r="172" spans="1:7" x14ac:dyDescent="0.25">
      <c r="A172" s="6">
        <v>8800</v>
      </c>
      <c r="B172" s="6">
        <v>980</v>
      </c>
      <c r="C172" s="6">
        <v>1456</v>
      </c>
      <c r="D172" s="6">
        <v>1712</v>
      </c>
      <c r="E172" s="6">
        <v>1912</v>
      </c>
      <c r="F172" s="6">
        <v>2104</v>
      </c>
      <c r="G172" s="6">
        <v>2287</v>
      </c>
    </row>
    <row r="173" spans="1:7" x14ac:dyDescent="0.25">
      <c r="A173" s="6">
        <v>8850</v>
      </c>
      <c r="B173" s="6">
        <v>981</v>
      </c>
      <c r="C173" s="6">
        <v>1457</v>
      </c>
      <c r="D173" s="6">
        <v>1714</v>
      </c>
      <c r="E173" s="6">
        <v>1914</v>
      </c>
      <c r="F173" s="6">
        <v>2106</v>
      </c>
      <c r="G173" s="6">
        <v>2289</v>
      </c>
    </row>
    <row r="174" spans="1:7" x14ac:dyDescent="0.25">
      <c r="A174" s="6">
        <v>8900</v>
      </c>
      <c r="B174" s="6">
        <v>982</v>
      </c>
      <c r="C174" s="6">
        <v>1459</v>
      </c>
      <c r="D174" s="6">
        <v>1715</v>
      </c>
      <c r="E174" s="6">
        <v>1916</v>
      </c>
      <c r="F174" s="6">
        <v>2108</v>
      </c>
      <c r="G174" s="6">
        <v>2291</v>
      </c>
    </row>
    <row r="175" spans="1:7" x14ac:dyDescent="0.25">
      <c r="A175" s="6">
        <v>8950</v>
      </c>
      <c r="B175" s="6">
        <v>983</v>
      </c>
      <c r="C175" s="6">
        <v>1460</v>
      </c>
      <c r="D175" s="6">
        <v>1717</v>
      </c>
      <c r="E175" s="6">
        <v>1918</v>
      </c>
      <c r="F175" s="6">
        <v>2110</v>
      </c>
      <c r="G175" s="6">
        <v>2293</v>
      </c>
    </row>
    <row r="176" spans="1:7" x14ac:dyDescent="0.25">
      <c r="A176" s="6">
        <v>9000</v>
      </c>
      <c r="B176" s="6">
        <v>984</v>
      </c>
      <c r="C176" s="6">
        <v>1462</v>
      </c>
      <c r="D176" s="6">
        <v>1719</v>
      </c>
      <c r="E176" s="6">
        <v>1920</v>
      </c>
      <c r="F176" s="6">
        <v>2112</v>
      </c>
      <c r="G176" s="6">
        <v>2295</v>
      </c>
    </row>
    <row r="177" spans="1:7" x14ac:dyDescent="0.25">
      <c r="A177" s="6">
        <v>9050</v>
      </c>
      <c r="B177" s="6">
        <v>985</v>
      </c>
      <c r="C177" s="6">
        <v>1463</v>
      </c>
      <c r="D177" s="6">
        <v>1720</v>
      </c>
      <c r="E177" s="6">
        <v>1922</v>
      </c>
      <c r="F177" s="6">
        <v>2114</v>
      </c>
      <c r="G177" s="6">
        <v>2298</v>
      </c>
    </row>
    <row r="178" spans="1:7" x14ac:dyDescent="0.25">
      <c r="A178" s="6">
        <v>9100</v>
      </c>
      <c r="B178" s="6">
        <v>986</v>
      </c>
      <c r="C178" s="6">
        <v>1465</v>
      </c>
      <c r="D178" s="6">
        <v>1722</v>
      </c>
      <c r="E178" s="6">
        <v>1923</v>
      </c>
      <c r="F178" s="6">
        <v>2116</v>
      </c>
      <c r="G178" s="6">
        <v>2300</v>
      </c>
    </row>
    <row r="179" spans="1:7" x14ac:dyDescent="0.25">
      <c r="A179" s="6">
        <v>9150</v>
      </c>
      <c r="B179" s="6">
        <v>987</v>
      </c>
      <c r="C179" s="6">
        <v>1466</v>
      </c>
      <c r="D179" s="6">
        <v>1724</v>
      </c>
      <c r="E179" s="6">
        <v>1925</v>
      </c>
      <c r="F179" s="6">
        <v>2118</v>
      </c>
      <c r="G179" s="6">
        <v>2302</v>
      </c>
    </row>
    <row r="180" spans="1:7" x14ac:dyDescent="0.25">
      <c r="A180" s="6">
        <v>9200</v>
      </c>
      <c r="B180" s="6">
        <v>991</v>
      </c>
      <c r="C180" s="6">
        <v>1471</v>
      </c>
      <c r="D180" s="6">
        <v>1730</v>
      </c>
      <c r="E180" s="6">
        <v>1932</v>
      </c>
      <c r="F180" s="6">
        <v>2125</v>
      </c>
      <c r="G180" s="6">
        <v>2310</v>
      </c>
    </row>
    <row r="181" spans="1:7" x14ac:dyDescent="0.25">
      <c r="A181" s="6">
        <v>9250</v>
      </c>
      <c r="B181" s="6">
        <v>994</v>
      </c>
      <c r="C181" s="6">
        <v>1477</v>
      </c>
      <c r="D181" s="6">
        <v>1737</v>
      </c>
      <c r="E181" s="6">
        <v>1940</v>
      </c>
      <c r="F181" s="6">
        <v>2134</v>
      </c>
      <c r="G181" s="6">
        <v>2319</v>
      </c>
    </row>
    <row r="182" spans="1:7" x14ac:dyDescent="0.25">
      <c r="A182" s="6">
        <v>9300</v>
      </c>
      <c r="B182" s="6">
        <v>998</v>
      </c>
      <c r="C182" s="6">
        <v>1483</v>
      </c>
      <c r="D182" s="6">
        <v>1743</v>
      </c>
      <c r="E182" s="6">
        <v>1947</v>
      </c>
      <c r="F182" s="6">
        <v>2142</v>
      </c>
      <c r="G182" s="6">
        <v>2328</v>
      </c>
    </row>
    <row r="183" spans="1:7" x14ac:dyDescent="0.25">
      <c r="A183" s="6">
        <v>9350</v>
      </c>
      <c r="B183" s="6">
        <v>1002</v>
      </c>
      <c r="C183" s="6">
        <v>1488</v>
      </c>
      <c r="D183" s="6">
        <v>1750</v>
      </c>
      <c r="E183" s="6">
        <v>1955</v>
      </c>
      <c r="F183" s="6">
        <v>2150</v>
      </c>
      <c r="G183" s="6">
        <v>2337</v>
      </c>
    </row>
    <row r="184" spans="1:7" x14ac:dyDescent="0.25">
      <c r="A184" s="6">
        <v>9400</v>
      </c>
      <c r="B184" s="6">
        <v>1005</v>
      </c>
      <c r="C184" s="6">
        <v>1494</v>
      </c>
      <c r="D184" s="6">
        <v>1757</v>
      </c>
      <c r="E184" s="6">
        <v>1962</v>
      </c>
      <c r="F184" s="6">
        <v>2159</v>
      </c>
      <c r="G184" s="6">
        <v>2346</v>
      </c>
    </row>
    <row r="185" spans="1:7" x14ac:dyDescent="0.25">
      <c r="A185" s="6">
        <v>9450</v>
      </c>
      <c r="B185" s="6">
        <v>1009</v>
      </c>
      <c r="C185" s="6">
        <v>1499</v>
      </c>
      <c r="D185" s="6">
        <v>1764</v>
      </c>
      <c r="E185" s="6">
        <v>1970</v>
      </c>
      <c r="F185" s="6">
        <v>2167</v>
      </c>
      <c r="G185" s="6">
        <v>2355</v>
      </c>
    </row>
    <row r="186" spans="1:7" x14ac:dyDescent="0.25">
      <c r="A186" s="6">
        <v>9500</v>
      </c>
      <c r="B186" s="6">
        <v>1013</v>
      </c>
      <c r="C186" s="6">
        <v>1505</v>
      </c>
      <c r="D186" s="6">
        <v>1771</v>
      </c>
      <c r="E186" s="6">
        <v>1978</v>
      </c>
      <c r="F186" s="6">
        <v>2176</v>
      </c>
      <c r="G186" s="6">
        <v>2365</v>
      </c>
    </row>
    <row r="187" spans="1:7" x14ac:dyDescent="0.25">
      <c r="A187" s="6">
        <v>9550</v>
      </c>
      <c r="B187" s="6">
        <v>1017</v>
      </c>
      <c r="C187" s="6">
        <v>1511</v>
      </c>
      <c r="D187" s="6">
        <v>1778</v>
      </c>
      <c r="E187" s="6">
        <v>1986</v>
      </c>
      <c r="F187" s="6">
        <v>2185</v>
      </c>
      <c r="G187" s="6">
        <v>2375</v>
      </c>
    </row>
    <row r="188" spans="1:7" x14ac:dyDescent="0.25">
      <c r="A188" s="6">
        <v>9600</v>
      </c>
      <c r="B188" s="6">
        <v>1021</v>
      </c>
      <c r="C188" s="6">
        <v>1518</v>
      </c>
      <c r="D188" s="6">
        <v>1786</v>
      </c>
      <c r="E188" s="6">
        <v>1995</v>
      </c>
      <c r="F188" s="6">
        <v>2194</v>
      </c>
      <c r="G188" s="6">
        <v>2385</v>
      </c>
    </row>
    <row r="189" spans="1:7" x14ac:dyDescent="0.25">
      <c r="A189" s="6">
        <v>9650</v>
      </c>
      <c r="B189" s="6">
        <v>1025</v>
      </c>
      <c r="C189" s="6">
        <v>1524</v>
      </c>
      <c r="D189" s="6">
        <v>1793</v>
      </c>
      <c r="E189" s="6">
        <v>2003</v>
      </c>
      <c r="F189" s="6">
        <v>2203</v>
      </c>
      <c r="G189" s="6">
        <v>2395</v>
      </c>
    </row>
    <row r="190" spans="1:7" x14ac:dyDescent="0.25">
      <c r="A190" s="6">
        <v>9700</v>
      </c>
      <c r="B190" s="6">
        <v>1029</v>
      </c>
      <c r="C190" s="6">
        <v>1530</v>
      </c>
      <c r="D190" s="6">
        <v>1801</v>
      </c>
      <c r="E190" s="6">
        <v>2011</v>
      </c>
      <c r="F190" s="6">
        <v>2212</v>
      </c>
      <c r="G190" s="6">
        <v>2405</v>
      </c>
    </row>
    <row r="191" spans="1:7" x14ac:dyDescent="0.25">
      <c r="A191" s="6">
        <v>9750</v>
      </c>
      <c r="B191" s="6">
        <v>1033</v>
      </c>
      <c r="C191" s="6">
        <v>1536</v>
      </c>
      <c r="D191" s="6">
        <v>1808</v>
      </c>
      <c r="E191" s="6">
        <v>2020</v>
      </c>
      <c r="F191" s="6">
        <v>2222</v>
      </c>
      <c r="G191" s="6">
        <v>2415</v>
      </c>
    </row>
    <row r="192" spans="1:7" x14ac:dyDescent="0.25">
      <c r="A192" s="6">
        <v>9800</v>
      </c>
      <c r="B192" s="6">
        <v>1037</v>
      </c>
      <c r="C192" s="6">
        <v>1543</v>
      </c>
      <c r="D192" s="6">
        <v>1816</v>
      </c>
      <c r="E192" s="6">
        <v>2028</v>
      </c>
      <c r="F192" s="6">
        <v>2231</v>
      </c>
      <c r="G192" s="6">
        <v>2425</v>
      </c>
    </row>
    <row r="193" spans="1:7" x14ac:dyDescent="0.25">
      <c r="A193" s="6">
        <v>9850</v>
      </c>
      <c r="B193" s="6">
        <v>1041</v>
      </c>
      <c r="C193" s="6">
        <v>1549</v>
      </c>
      <c r="D193" s="6">
        <v>1823</v>
      </c>
      <c r="E193" s="6">
        <v>2036</v>
      </c>
      <c r="F193" s="6">
        <v>2240</v>
      </c>
      <c r="G193" s="6">
        <v>2435</v>
      </c>
    </row>
    <row r="194" spans="1:7" x14ac:dyDescent="0.25">
      <c r="A194" s="6">
        <v>9900</v>
      </c>
      <c r="B194" s="6">
        <v>1046</v>
      </c>
      <c r="C194" s="6">
        <v>1555</v>
      </c>
      <c r="D194" s="6">
        <v>1831</v>
      </c>
      <c r="E194" s="6">
        <v>2045</v>
      </c>
      <c r="F194" s="6">
        <v>2249</v>
      </c>
      <c r="G194" s="6">
        <v>2445</v>
      </c>
    </row>
    <row r="195" spans="1:7" x14ac:dyDescent="0.25">
      <c r="A195" s="6">
        <v>9950</v>
      </c>
      <c r="B195" s="6">
        <v>1050</v>
      </c>
      <c r="C195" s="6">
        <v>1561</v>
      </c>
      <c r="D195" s="6">
        <v>1838</v>
      </c>
      <c r="E195" s="6">
        <v>2053</v>
      </c>
      <c r="F195" s="6">
        <v>2258</v>
      </c>
      <c r="G195" s="6">
        <v>2455</v>
      </c>
    </row>
    <row r="196" spans="1:7" x14ac:dyDescent="0.25">
      <c r="A196" s="6">
        <v>10000</v>
      </c>
      <c r="B196" s="6">
        <v>1054</v>
      </c>
      <c r="C196" s="6">
        <v>1567</v>
      </c>
      <c r="D196" s="6">
        <v>1845</v>
      </c>
      <c r="E196" s="6">
        <v>2061</v>
      </c>
      <c r="F196" s="6">
        <v>2268</v>
      </c>
      <c r="G196" s="6">
        <v>2465</v>
      </c>
    </row>
    <row r="197" spans="1:7" x14ac:dyDescent="0.25">
      <c r="A197" s="6">
        <v>10050</v>
      </c>
      <c r="B197" s="6">
        <v>1058</v>
      </c>
      <c r="C197" s="6">
        <v>1574</v>
      </c>
      <c r="D197" s="6">
        <v>1853</v>
      </c>
      <c r="E197" s="6">
        <v>2070</v>
      </c>
      <c r="F197" s="6">
        <v>2277</v>
      </c>
      <c r="G197" s="6">
        <v>2475</v>
      </c>
    </row>
    <row r="198" spans="1:7" x14ac:dyDescent="0.25">
      <c r="A198" s="6">
        <v>10100</v>
      </c>
      <c r="B198" s="6">
        <v>1062</v>
      </c>
      <c r="C198" s="6">
        <v>1580</v>
      </c>
      <c r="D198" s="6">
        <v>1860</v>
      </c>
      <c r="E198" s="6">
        <v>2078</v>
      </c>
      <c r="F198" s="6">
        <v>2286</v>
      </c>
      <c r="G198" s="6">
        <v>2485</v>
      </c>
    </row>
    <row r="199" spans="1:7" x14ac:dyDescent="0.25">
      <c r="A199" s="6">
        <v>10150</v>
      </c>
      <c r="B199" s="6">
        <v>1066</v>
      </c>
      <c r="C199" s="6">
        <v>1586</v>
      </c>
      <c r="D199" s="6">
        <v>1868</v>
      </c>
      <c r="E199" s="6">
        <v>2086</v>
      </c>
      <c r="F199" s="6">
        <v>2295</v>
      </c>
      <c r="G199" s="6">
        <v>2495</v>
      </c>
    </row>
    <row r="200" spans="1:7" x14ac:dyDescent="0.25">
      <c r="A200" s="6">
        <v>10200</v>
      </c>
      <c r="B200" s="6">
        <v>1070</v>
      </c>
      <c r="C200" s="6">
        <v>1592</v>
      </c>
      <c r="D200" s="6">
        <v>1875</v>
      </c>
      <c r="E200" s="6">
        <v>2095</v>
      </c>
      <c r="F200" s="6">
        <v>2304</v>
      </c>
      <c r="G200" s="6">
        <v>2505</v>
      </c>
    </row>
    <row r="201" spans="1:7" x14ac:dyDescent="0.25">
      <c r="A201" s="6">
        <v>10250</v>
      </c>
      <c r="B201" s="6">
        <v>1074</v>
      </c>
      <c r="C201" s="6">
        <v>1599</v>
      </c>
      <c r="D201" s="6">
        <v>1883</v>
      </c>
      <c r="E201" s="6">
        <v>2103</v>
      </c>
      <c r="F201" s="6">
        <v>2314</v>
      </c>
      <c r="G201" s="6">
        <v>2515</v>
      </c>
    </row>
    <row r="202" spans="1:7" x14ac:dyDescent="0.25">
      <c r="A202" s="6">
        <v>10300</v>
      </c>
      <c r="B202" s="6">
        <v>1079</v>
      </c>
      <c r="C202" s="6">
        <v>1605</v>
      </c>
      <c r="D202" s="6">
        <v>1891</v>
      </c>
      <c r="E202" s="6">
        <v>2112</v>
      </c>
      <c r="F202" s="6">
        <v>2323</v>
      </c>
      <c r="G202" s="6">
        <v>2525</v>
      </c>
    </row>
    <row r="203" spans="1:7" x14ac:dyDescent="0.25">
      <c r="A203" s="6">
        <v>10350</v>
      </c>
      <c r="B203" s="6">
        <v>1083</v>
      </c>
      <c r="C203" s="6">
        <v>1611</v>
      </c>
      <c r="D203" s="6">
        <v>1898</v>
      </c>
      <c r="E203" s="6">
        <v>2121</v>
      </c>
      <c r="F203" s="6">
        <v>2333</v>
      </c>
      <c r="G203" s="6">
        <v>2536</v>
      </c>
    </row>
    <row r="204" spans="1:7" x14ac:dyDescent="0.25">
      <c r="A204" s="6">
        <v>10400</v>
      </c>
      <c r="B204" s="6">
        <v>1087</v>
      </c>
      <c r="C204" s="6">
        <v>1618</v>
      </c>
      <c r="D204" s="6">
        <v>1906</v>
      </c>
      <c r="E204" s="6">
        <v>2129</v>
      </c>
      <c r="F204" s="6">
        <v>2342</v>
      </c>
      <c r="G204" s="6">
        <v>2546</v>
      </c>
    </row>
    <row r="205" spans="1:7" x14ac:dyDescent="0.25">
      <c r="A205" s="6">
        <v>10450</v>
      </c>
      <c r="B205" s="6">
        <v>1091</v>
      </c>
      <c r="C205" s="6">
        <v>1624</v>
      </c>
      <c r="D205" s="6">
        <v>1914</v>
      </c>
      <c r="E205" s="6">
        <v>2138</v>
      </c>
      <c r="F205" s="6">
        <v>2351</v>
      </c>
      <c r="G205" s="6">
        <v>2556</v>
      </c>
    </row>
    <row r="206" spans="1:7" x14ac:dyDescent="0.25">
      <c r="A206" s="6">
        <v>10500</v>
      </c>
      <c r="B206" s="6">
        <v>1095</v>
      </c>
      <c r="C206" s="6">
        <v>1631</v>
      </c>
      <c r="D206" s="6">
        <v>1921</v>
      </c>
      <c r="E206" s="6">
        <v>2146</v>
      </c>
      <c r="F206" s="6">
        <v>2361</v>
      </c>
      <c r="G206" s="6">
        <v>2566</v>
      </c>
    </row>
    <row r="207" spans="1:7" x14ac:dyDescent="0.25">
      <c r="A207" s="6">
        <v>10550</v>
      </c>
      <c r="B207" s="6">
        <v>1100</v>
      </c>
      <c r="C207" s="6">
        <v>1637</v>
      </c>
      <c r="D207" s="6">
        <v>1929</v>
      </c>
      <c r="E207" s="6">
        <v>2155</v>
      </c>
      <c r="F207" s="6">
        <v>2370</v>
      </c>
      <c r="G207" s="6">
        <v>2576</v>
      </c>
    </row>
    <row r="208" spans="1:7" x14ac:dyDescent="0.25">
      <c r="A208" s="6">
        <v>10600</v>
      </c>
      <c r="B208" s="6">
        <v>1104</v>
      </c>
      <c r="C208" s="6">
        <v>1643</v>
      </c>
      <c r="D208" s="6">
        <v>1937</v>
      </c>
      <c r="E208" s="6">
        <v>2163</v>
      </c>
      <c r="F208" s="6">
        <v>2380</v>
      </c>
      <c r="G208" s="6">
        <v>2587</v>
      </c>
    </row>
    <row r="209" spans="1:7" x14ac:dyDescent="0.25">
      <c r="A209" s="6">
        <v>10650</v>
      </c>
      <c r="B209" s="6">
        <v>1108</v>
      </c>
      <c r="C209" s="6">
        <v>1650</v>
      </c>
      <c r="D209" s="6">
        <v>1944</v>
      </c>
      <c r="E209" s="6">
        <v>2172</v>
      </c>
      <c r="F209" s="6">
        <v>2389</v>
      </c>
      <c r="G209" s="6">
        <v>2597</v>
      </c>
    </row>
    <row r="210" spans="1:7" x14ac:dyDescent="0.25">
      <c r="A210" s="6">
        <v>10700</v>
      </c>
      <c r="B210" s="6">
        <v>1112</v>
      </c>
      <c r="C210" s="6">
        <v>1656</v>
      </c>
      <c r="D210" s="6">
        <v>1952</v>
      </c>
      <c r="E210" s="6">
        <v>2180</v>
      </c>
      <c r="F210" s="6">
        <v>2398</v>
      </c>
      <c r="G210" s="6">
        <v>2607</v>
      </c>
    </row>
    <row r="211" spans="1:7" x14ac:dyDescent="0.25">
      <c r="A211" s="6">
        <v>10750</v>
      </c>
      <c r="B211" s="6">
        <v>1117</v>
      </c>
      <c r="C211" s="6">
        <v>1662</v>
      </c>
      <c r="D211" s="6">
        <v>1960</v>
      </c>
      <c r="E211" s="6">
        <v>2189</v>
      </c>
      <c r="F211" s="6">
        <v>2408</v>
      </c>
      <c r="G211" s="6">
        <v>2617</v>
      </c>
    </row>
    <row r="212" spans="1:7" x14ac:dyDescent="0.25">
      <c r="A212" s="6">
        <v>10800</v>
      </c>
      <c r="B212" s="6">
        <v>1121</v>
      </c>
      <c r="C212" s="6">
        <v>1669</v>
      </c>
      <c r="D212" s="6">
        <v>1967</v>
      </c>
      <c r="E212" s="6">
        <v>2197</v>
      </c>
      <c r="F212" s="6">
        <v>2417</v>
      </c>
      <c r="G212" s="6">
        <v>2627</v>
      </c>
    </row>
    <row r="213" spans="1:7" x14ac:dyDescent="0.25">
      <c r="A213" s="6">
        <v>10850</v>
      </c>
      <c r="B213" s="6">
        <v>1125</v>
      </c>
      <c r="C213" s="6">
        <v>1675</v>
      </c>
      <c r="D213" s="6">
        <v>1975</v>
      </c>
      <c r="E213" s="6">
        <v>2206</v>
      </c>
      <c r="F213" s="6">
        <v>2427</v>
      </c>
      <c r="G213" s="6">
        <v>2638</v>
      </c>
    </row>
    <row r="214" spans="1:7" x14ac:dyDescent="0.25">
      <c r="A214" s="6">
        <v>10900</v>
      </c>
      <c r="B214" s="6">
        <v>1129</v>
      </c>
      <c r="C214" s="6">
        <v>1682</v>
      </c>
      <c r="D214" s="6">
        <v>1983</v>
      </c>
      <c r="E214" s="6">
        <v>2214</v>
      </c>
      <c r="F214" s="6">
        <v>2436</v>
      </c>
      <c r="G214" s="6">
        <v>2648</v>
      </c>
    </row>
    <row r="215" spans="1:7" x14ac:dyDescent="0.25">
      <c r="A215" s="6">
        <v>10950</v>
      </c>
      <c r="B215" s="6">
        <v>1134</v>
      </c>
      <c r="C215" s="6">
        <v>1688</v>
      </c>
      <c r="D215" s="6">
        <v>1990</v>
      </c>
      <c r="E215" s="6">
        <v>2223</v>
      </c>
      <c r="F215" s="6">
        <v>2445</v>
      </c>
      <c r="G215" s="6">
        <v>2658</v>
      </c>
    </row>
    <row r="216" spans="1:7" x14ac:dyDescent="0.25">
      <c r="A216" s="6">
        <v>11000</v>
      </c>
      <c r="B216" s="6">
        <v>1138</v>
      </c>
      <c r="C216" s="6">
        <v>1694</v>
      </c>
      <c r="D216" s="6">
        <v>1998</v>
      </c>
      <c r="E216" s="6">
        <v>2232</v>
      </c>
      <c r="F216" s="6">
        <v>2455</v>
      </c>
      <c r="G216" s="6">
        <v>2668</v>
      </c>
    </row>
    <row r="217" spans="1:7" x14ac:dyDescent="0.25">
      <c r="A217" s="6">
        <v>11050</v>
      </c>
      <c r="B217" s="6">
        <v>1142</v>
      </c>
      <c r="C217" s="6">
        <v>1701</v>
      </c>
      <c r="D217" s="6">
        <v>2005</v>
      </c>
      <c r="E217" s="6">
        <v>2240</v>
      </c>
      <c r="F217" s="6">
        <v>2464</v>
      </c>
      <c r="G217" s="6">
        <v>2678</v>
      </c>
    </row>
    <row r="218" spans="1:7" x14ac:dyDescent="0.25">
      <c r="A218" s="6">
        <v>11100</v>
      </c>
      <c r="B218" s="6">
        <v>1146</v>
      </c>
      <c r="C218" s="6">
        <v>1707</v>
      </c>
      <c r="D218" s="6">
        <v>2013</v>
      </c>
      <c r="E218" s="6">
        <v>2249</v>
      </c>
      <c r="F218" s="6">
        <v>2474</v>
      </c>
      <c r="G218" s="6">
        <v>2689</v>
      </c>
    </row>
    <row r="219" spans="1:7" x14ac:dyDescent="0.25">
      <c r="A219" s="6">
        <v>11150</v>
      </c>
      <c r="B219" s="6">
        <v>1150</v>
      </c>
      <c r="C219" s="6">
        <v>1714</v>
      </c>
      <c r="D219" s="6">
        <v>2021</v>
      </c>
      <c r="E219" s="6">
        <v>2257</v>
      </c>
      <c r="F219" s="6">
        <v>2483</v>
      </c>
      <c r="G219" s="6">
        <v>2699</v>
      </c>
    </row>
    <row r="220" spans="1:7" x14ac:dyDescent="0.25">
      <c r="A220" s="6">
        <v>11200</v>
      </c>
      <c r="B220" s="6">
        <v>1154</v>
      </c>
      <c r="C220" s="6">
        <v>1718</v>
      </c>
      <c r="D220" s="6">
        <v>2026</v>
      </c>
      <c r="E220" s="6">
        <v>2263</v>
      </c>
      <c r="F220" s="6">
        <v>2489</v>
      </c>
      <c r="G220" s="6">
        <v>2706</v>
      </c>
    </row>
    <row r="221" spans="1:7" x14ac:dyDescent="0.25">
      <c r="A221" s="6">
        <v>11250</v>
      </c>
      <c r="B221" s="6">
        <v>1157</v>
      </c>
      <c r="C221" s="6">
        <v>1722</v>
      </c>
      <c r="D221" s="6">
        <v>2030</v>
      </c>
      <c r="E221" s="6">
        <v>2267</v>
      </c>
      <c r="F221" s="6">
        <v>2494</v>
      </c>
      <c r="G221" s="6">
        <v>2711</v>
      </c>
    </row>
    <row r="222" spans="1:7" x14ac:dyDescent="0.25">
      <c r="A222" s="6">
        <v>11300</v>
      </c>
      <c r="B222" s="6">
        <v>1159</v>
      </c>
      <c r="C222" s="6">
        <v>1726</v>
      </c>
      <c r="D222" s="6">
        <v>2034</v>
      </c>
      <c r="E222" s="6">
        <v>2272</v>
      </c>
      <c r="F222" s="6">
        <v>2499</v>
      </c>
      <c r="G222" s="6">
        <v>2717</v>
      </c>
    </row>
    <row r="223" spans="1:7" x14ac:dyDescent="0.25">
      <c r="A223" s="6">
        <v>11350</v>
      </c>
      <c r="B223" s="6">
        <v>1162</v>
      </c>
      <c r="C223" s="6">
        <v>1730</v>
      </c>
      <c r="D223" s="6">
        <v>2038</v>
      </c>
      <c r="E223" s="6">
        <v>2276</v>
      </c>
      <c r="F223" s="6">
        <v>2504</v>
      </c>
      <c r="G223" s="6">
        <v>2722</v>
      </c>
    </row>
    <row r="224" spans="1:7" x14ac:dyDescent="0.25">
      <c r="A224" s="6">
        <v>11400</v>
      </c>
      <c r="B224" s="6">
        <v>1165</v>
      </c>
      <c r="C224" s="6">
        <v>1733</v>
      </c>
      <c r="D224" s="6">
        <v>2042</v>
      </c>
      <c r="E224" s="6">
        <v>2281</v>
      </c>
      <c r="F224" s="6">
        <v>2509</v>
      </c>
      <c r="G224" s="6">
        <v>2727</v>
      </c>
    </row>
    <row r="225" spans="1:7" x14ac:dyDescent="0.25">
      <c r="A225" s="6">
        <v>11450</v>
      </c>
      <c r="B225" s="6">
        <v>1168</v>
      </c>
      <c r="C225" s="6">
        <v>1737</v>
      </c>
      <c r="D225" s="6">
        <v>2046</v>
      </c>
      <c r="E225" s="6">
        <v>2285</v>
      </c>
      <c r="F225" s="6">
        <v>2514</v>
      </c>
      <c r="G225" s="6">
        <v>2733</v>
      </c>
    </row>
    <row r="226" spans="1:7" x14ac:dyDescent="0.25">
      <c r="A226" s="6">
        <v>11500</v>
      </c>
      <c r="B226" s="6">
        <v>1171</v>
      </c>
      <c r="C226" s="6">
        <v>1741</v>
      </c>
      <c r="D226" s="6">
        <v>2050</v>
      </c>
      <c r="E226" s="6">
        <v>2290</v>
      </c>
      <c r="F226" s="6">
        <v>2519</v>
      </c>
      <c r="G226" s="6">
        <v>2738</v>
      </c>
    </row>
    <row r="227" spans="1:7" x14ac:dyDescent="0.25">
      <c r="A227" s="6">
        <v>11550</v>
      </c>
      <c r="B227" s="6">
        <v>1173</v>
      </c>
      <c r="C227" s="6">
        <v>1745</v>
      </c>
      <c r="D227" s="6">
        <v>2054</v>
      </c>
      <c r="E227" s="6">
        <v>2294</v>
      </c>
      <c r="F227" s="6">
        <v>2524</v>
      </c>
      <c r="G227" s="6">
        <v>2743</v>
      </c>
    </row>
    <row r="228" spans="1:7" x14ac:dyDescent="0.25">
      <c r="A228" s="6">
        <v>11600</v>
      </c>
      <c r="B228" s="6">
        <v>1176</v>
      </c>
      <c r="C228" s="6">
        <v>1749</v>
      </c>
      <c r="D228" s="6">
        <v>2058</v>
      </c>
      <c r="E228" s="6">
        <v>2299</v>
      </c>
      <c r="F228" s="6">
        <v>2529</v>
      </c>
      <c r="G228" s="6">
        <v>2749</v>
      </c>
    </row>
    <row r="229" spans="1:7" x14ac:dyDescent="0.25">
      <c r="A229" s="6">
        <v>11650</v>
      </c>
      <c r="B229" s="6">
        <v>1179</v>
      </c>
      <c r="C229" s="6">
        <v>1752</v>
      </c>
      <c r="D229" s="6">
        <v>2062</v>
      </c>
      <c r="E229" s="6">
        <v>2303</v>
      </c>
      <c r="F229" s="6">
        <v>2534</v>
      </c>
      <c r="G229" s="6">
        <v>2754</v>
      </c>
    </row>
    <row r="230" spans="1:7" x14ac:dyDescent="0.25">
      <c r="A230" s="6">
        <v>11700</v>
      </c>
      <c r="B230" s="6">
        <v>1182</v>
      </c>
      <c r="C230" s="6">
        <v>1756</v>
      </c>
      <c r="D230" s="6">
        <v>2066</v>
      </c>
      <c r="E230" s="6">
        <v>2308</v>
      </c>
      <c r="F230" s="6">
        <v>2538</v>
      </c>
      <c r="G230" s="6">
        <v>2759</v>
      </c>
    </row>
    <row r="231" spans="1:7" x14ac:dyDescent="0.25">
      <c r="A231" s="6">
        <v>11750</v>
      </c>
      <c r="B231" s="6">
        <v>1185</v>
      </c>
      <c r="C231" s="6">
        <v>1760</v>
      </c>
      <c r="D231" s="6">
        <v>2070</v>
      </c>
      <c r="E231" s="6">
        <v>2312</v>
      </c>
      <c r="F231" s="6">
        <v>2543</v>
      </c>
      <c r="G231" s="6">
        <v>2765</v>
      </c>
    </row>
    <row r="232" spans="1:7" x14ac:dyDescent="0.25">
      <c r="A232" s="6">
        <v>11800</v>
      </c>
      <c r="B232" s="6">
        <v>1187</v>
      </c>
      <c r="C232" s="6">
        <v>1764</v>
      </c>
      <c r="D232" s="6">
        <v>2074</v>
      </c>
      <c r="E232" s="6">
        <v>2317</v>
      </c>
      <c r="F232" s="6">
        <v>2548</v>
      </c>
      <c r="G232" s="6">
        <v>2770</v>
      </c>
    </row>
    <row r="233" spans="1:7" x14ac:dyDescent="0.25">
      <c r="A233" s="6">
        <v>11850</v>
      </c>
      <c r="B233" s="6">
        <v>1190</v>
      </c>
      <c r="C233" s="6">
        <v>1768</v>
      </c>
      <c r="D233" s="6">
        <v>2078</v>
      </c>
      <c r="E233" s="6">
        <v>2321</v>
      </c>
      <c r="F233" s="6">
        <v>2553</v>
      </c>
      <c r="G233" s="6">
        <v>2775</v>
      </c>
    </row>
    <row r="234" spans="1:7" x14ac:dyDescent="0.25">
      <c r="A234" s="6">
        <v>11900</v>
      </c>
      <c r="B234" s="6">
        <v>1193</v>
      </c>
      <c r="C234" s="6">
        <v>1771</v>
      </c>
      <c r="D234" s="6">
        <v>2082</v>
      </c>
      <c r="E234" s="6">
        <v>2326</v>
      </c>
      <c r="F234" s="6">
        <v>2558</v>
      </c>
      <c r="G234" s="6">
        <v>2781</v>
      </c>
    </row>
    <row r="235" spans="1:7" x14ac:dyDescent="0.25">
      <c r="A235" s="6">
        <v>11950</v>
      </c>
      <c r="B235" s="6">
        <v>1196</v>
      </c>
      <c r="C235" s="6">
        <v>1775</v>
      </c>
      <c r="D235" s="6">
        <v>2086</v>
      </c>
      <c r="E235" s="6">
        <v>2330</v>
      </c>
      <c r="F235" s="6">
        <v>2563</v>
      </c>
      <c r="G235" s="6">
        <v>2786</v>
      </c>
    </row>
    <row r="236" spans="1:7" x14ac:dyDescent="0.25">
      <c r="A236" s="6">
        <v>12000</v>
      </c>
      <c r="B236" s="6">
        <v>1199</v>
      </c>
      <c r="C236" s="6">
        <v>1779</v>
      </c>
      <c r="D236" s="6">
        <v>2090</v>
      </c>
      <c r="E236" s="6">
        <v>2335</v>
      </c>
      <c r="F236" s="6">
        <v>2568</v>
      </c>
      <c r="G236" s="6">
        <v>2791</v>
      </c>
    </row>
    <row r="237" spans="1:7" x14ac:dyDescent="0.25">
      <c r="A237" s="6">
        <v>12050</v>
      </c>
      <c r="B237" s="6">
        <v>1201</v>
      </c>
      <c r="C237" s="6">
        <v>1783</v>
      </c>
      <c r="D237" s="6">
        <v>2094</v>
      </c>
      <c r="E237" s="6">
        <v>2339</v>
      </c>
      <c r="F237" s="6">
        <v>2573</v>
      </c>
      <c r="G237" s="6">
        <v>2797</v>
      </c>
    </row>
    <row r="238" spans="1:7" x14ac:dyDescent="0.25">
      <c r="A238" s="6">
        <v>12100</v>
      </c>
      <c r="B238" s="6">
        <v>1204</v>
      </c>
      <c r="C238" s="6">
        <v>1787</v>
      </c>
      <c r="D238" s="6">
        <v>2098</v>
      </c>
      <c r="E238" s="6">
        <v>2344</v>
      </c>
      <c r="F238" s="6">
        <v>2578</v>
      </c>
      <c r="G238" s="6">
        <v>2802</v>
      </c>
    </row>
    <row r="239" spans="1:7" x14ac:dyDescent="0.25">
      <c r="A239" s="6">
        <v>12150</v>
      </c>
      <c r="B239" s="6">
        <v>1207</v>
      </c>
      <c r="C239" s="6">
        <v>1790</v>
      </c>
      <c r="D239" s="6">
        <v>2102</v>
      </c>
      <c r="E239" s="6">
        <v>2348</v>
      </c>
      <c r="F239" s="6">
        <v>2583</v>
      </c>
      <c r="G239" s="6">
        <v>2808</v>
      </c>
    </row>
    <row r="240" spans="1:7" x14ac:dyDescent="0.25">
      <c r="A240" s="6">
        <v>12200</v>
      </c>
      <c r="B240" s="6">
        <v>1210</v>
      </c>
      <c r="C240" s="6">
        <v>1795</v>
      </c>
      <c r="D240" s="6">
        <v>2107</v>
      </c>
      <c r="E240" s="6">
        <v>2354</v>
      </c>
      <c r="F240" s="6">
        <v>2589</v>
      </c>
      <c r="G240" s="6">
        <v>2815</v>
      </c>
    </row>
    <row r="241" spans="1:7" x14ac:dyDescent="0.25">
      <c r="A241" s="6">
        <v>12250</v>
      </c>
      <c r="B241" s="6">
        <v>1213</v>
      </c>
      <c r="C241" s="6">
        <v>1800</v>
      </c>
      <c r="D241" s="6">
        <v>2113</v>
      </c>
      <c r="E241" s="6">
        <v>2360</v>
      </c>
      <c r="F241" s="6">
        <v>2596</v>
      </c>
      <c r="G241" s="6">
        <v>2822</v>
      </c>
    </row>
    <row r="242" spans="1:7" x14ac:dyDescent="0.25">
      <c r="A242" s="6">
        <v>12300</v>
      </c>
      <c r="B242" s="6">
        <v>1216</v>
      </c>
      <c r="C242" s="6">
        <v>1804</v>
      </c>
      <c r="D242" s="6">
        <v>2118</v>
      </c>
      <c r="E242" s="6">
        <v>2366</v>
      </c>
      <c r="F242" s="6">
        <v>2603</v>
      </c>
      <c r="G242" s="6">
        <v>2829</v>
      </c>
    </row>
    <row r="243" spans="1:7" x14ac:dyDescent="0.25">
      <c r="A243" s="6">
        <v>12350</v>
      </c>
      <c r="B243" s="6">
        <v>1220</v>
      </c>
      <c r="C243" s="6">
        <v>1809</v>
      </c>
      <c r="D243" s="6">
        <v>2124</v>
      </c>
      <c r="E243" s="6">
        <v>2372</v>
      </c>
      <c r="F243" s="6">
        <v>2610</v>
      </c>
      <c r="G243" s="6">
        <v>2837</v>
      </c>
    </row>
    <row r="244" spans="1:7" x14ac:dyDescent="0.25">
      <c r="A244" s="6">
        <v>12400</v>
      </c>
      <c r="B244" s="6">
        <v>1223</v>
      </c>
      <c r="C244" s="6">
        <v>1814</v>
      </c>
      <c r="D244" s="6">
        <v>2129</v>
      </c>
      <c r="E244" s="6">
        <v>2378</v>
      </c>
      <c r="F244" s="6">
        <v>2616</v>
      </c>
      <c r="G244" s="6">
        <v>2844</v>
      </c>
    </row>
    <row r="245" spans="1:7" x14ac:dyDescent="0.25">
      <c r="A245" s="6">
        <v>12450</v>
      </c>
      <c r="B245" s="6">
        <v>1226</v>
      </c>
      <c r="C245" s="6">
        <v>1818</v>
      </c>
      <c r="D245" s="6">
        <v>2135</v>
      </c>
      <c r="E245" s="6">
        <v>2384</v>
      </c>
      <c r="F245" s="6">
        <v>2623</v>
      </c>
      <c r="G245" s="6">
        <v>2851</v>
      </c>
    </row>
    <row r="246" spans="1:7" x14ac:dyDescent="0.25">
      <c r="A246" s="6">
        <v>12500</v>
      </c>
      <c r="B246" s="6">
        <v>1229</v>
      </c>
      <c r="C246" s="6">
        <v>1823</v>
      </c>
      <c r="D246" s="6">
        <v>2140</v>
      </c>
      <c r="E246" s="6">
        <v>2391</v>
      </c>
      <c r="F246" s="6">
        <v>2630</v>
      </c>
      <c r="G246" s="6">
        <v>2858</v>
      </c>
    </row>
    <row r="247" spans="1:7" x14ac:dyDescent="0.25">
      <c r="A247" s="6">
        <v>12550</v>
      </c>
      <c r="B247" s="6">
        <v>1232</v>
      </c>
      <c r="C247" s="6">
        <v>1828</v>
      </c>
      <c r="D247" s="6">
        <v>2146</v>
      </c>
      <c r="E247" s="6">
        <v>2397</v>
      </c>
      <c r="F247" s="6">
        <v>2636</v>
      </c>
      <c r="G247" s="6">
        <v>2866</v>
      </c>
    </row>
    <row r="248" spans="1:7" x14ac:dyDescent="0.25">
      <c r="A248" s="6">
        <v>12600</v>
      </c>
      <c r="B248" s="6">
        <v>1235</v>
      </c>
      <c r="C248" s="6">
        <v>1832</v>
      </c>
      <c r="D248" s="6">
        <v>2151</v>
      </c>
      <c r="E248" s="6">
        <v>2403</v>
      </c>
      <c r="F248" s="6">
        <v>2643</v>
      </c>
      <c r="G248" s="6">
        <v>2873</v>
      </c>
    </row>
    <row r="249" spans="1:7" x14ac:dyDescent="0.25">
      <c r="A249" s="6">
        <v>12650</v>
      </c>
      <c r="B249" s="6">
        <v>1239</v>
      </c>
      <c r="C249" s="6">
        <v>1837</v>
      </c>
      <c r="D249" s="6">
        <v>2157</v>
      </c>
      <c r="E249" s="6">
        <v>2409</v>
      </c>
      <c r="F249" s="6">
        <v>2650</v>
      </c>
      <c r="G249" s="6">
        <v>2880</v>
      </c>
    </row>
    <row r="250" spans="1:7" x14ac:dyDescent="0.25">
      <c r="A250" s="6">
        <v>12700</v>
      </c>
      <c r="B250" s="6">
        <v>1242</v>
      </c>
      <c r="C250" s="6">
        <v>1842</v>
      </c>
      <c r="D250" s="6">
        <v>2162</v>
      </c>
      <c r="E250" s="6">
        <v>2415</v>
      </c>
      <c r="F250" s="6">
        <v>2657</v>
      </c>
      <c r="G250" s="6">
        <v>2888</v>
      </c>
    </row>
    <row r="251" spans="1:7" x14ac:dyDescent="0.25">
      <c r="A251" s="6">
        <v>12750</v>
      </c>
      <c r="B251" s="6">
        <v>1245</v>
      </c>
      <c r="C251" s="6">
        <v>1846</v>
      </c>
      <c r="D251" s="6">
        <v>2168</v>
      </c>
      <c r="E251" s="6">
        <v>2421</v>
      </c>
      <c r="F251" s="6">
        <v>2663</v>
      </c>
      <c r="G251" s="6">
        <v>2895</v>
      </c>
    </row>
    <row r="252" spans="1:7" x14ac:dyDescent="0.25">
      <c r="A252" s="6">
        <v>12800</v>
      </c>
      <c r="B252" s="6">
        <v>1248</v>
      </c>
      <c r="C252" s="6">
        <v>1851</v>
      </c>
      <c r="D252" s="6">
        <v>2173</v>
      </c>
      <c r="E252" s="6">
        <v>2427</v>
      </c>
      <c r="F252" s="6">
        <v>2670</v>
      </c>
      <c r="G252" s="6">
        <v>2902</v>
      </c>
    </row>
    <row r="253" spans="1:7" x14ac:dyDescent="0.25">
      <c r="A253" s="6">
        <v>12850</v>
      </c>
      <c r="B253" s="6">
        <v>1251</v>
      </c>
      <c r="C253" s="6">
        <v>1856</v>
      </c>
      <c r="D253" s="6">
        <v>2178</v>
      </c>
      <c r="E253" s="6">
        <v>2433</v>
      </c>
      <c r="F253" s="6">
        <v>2677</v>
      </c>
      <c r="G253" s="6">
        <v>2910</v>
      </c>
    </row>
    <row r="254" spans="1:7" x14ac:dyDescent="0.25">
      <c r="A254" s="6">
        <v>12900</v>
      </c>
      <c r="B254" s="6">
        <v>1254</v>
      </c>
      <c r="C254" s="6">
        <v>1860</v>
      </c>
      <c r="D254" s="6">
        <v>2184</v>
      </c>
      <c r="E254" s="6">
        <v>2439</v>
      </c>
      <c r="F254" s="6">
        <v>2683</v>
      </c>
      <c r="G254" s="6">
        <v>2917</v>
      </c>
    </row>
    <row r="255" spans="1:7" x14ac:dyDescent="0.25">
      <c r="A255" s="6">
        <v>12950</v>
      </c>
      <c r="B255" s="6">
        <v>1257</v>
      </c>
      <c r="C255" s="6">
        <v>1865</v>
      </c>
      <c r="D255" s="6">
        <v>2189</v>
      </c>
      <c r="E255" s="6">
        <v>2446</v>
      </c>
      <c r="F255" s="6">
        <v>2690</v>
      </c>
      <c r="G255" s="6">
        <v>2924</v>
      </c>
    </row>
    <row r="256" spans="1:7" x14ac:dyDescent="0.25">
      <c r="A256" s="6">
        <v>13000</v>
      </c>
      <c r="B256" s="6">
        <v>1261</v>
      </c>
      <c r="C256" s="6">
        <v>1870</v>
      </c>
      <c r="D256" s="6">
        <v>2195</v>
      </c>
      <c r="E256" s="6">
        <v>2452</v>
      </c>
      <c r="F256" s="6">
        <v>2697</v>
      </c>
      <c r="G256" s="6">
        <v>2931</v>
      </c>
    </row>
    <row r="257" spans="1:7" x14ac:dyDescent="0.25">
      <c r="A257" s="6">
        <v>13050</v>
      </c>
      <c r="B257" s="6">
        <v>1264</v>
      </c>
      <c r="C257" s="6">
        <v>1874</v>
      </c>
      <c r="D257" s="6">
        <v>2200</v>
      </c>
      <c r="E257" s="6">
        <v>2458</v>
      </c>
      <c r="F257" s="6">
        <v>2704</v>
      </c>
      <c r="G257" s="6">
        <v>2939</v>
      </c>
    </row>
    <row r="258" spans="1:7" x14ac:dyDescent="0.25">
      <c r="A258" s="6">
        <v>13100</v>
      </c>
      <c r="B258" s="6">
        <v>1267</v>
      </c>
      <c r="C258" s="6">
        <v>1879</v>
      </c>
      <c r="D258" s="6">
        <v>2206</v>
      </c>
      <c r="E258" s="6">
        <v>2464</v>
      </c>
      <c r="F258" s="6">
        <v>2710</v>
      </c>
      <c r="G258" s="6">
        <v>2946</v>
      </c>
    </row>
    <row r="259" spans="1:7" x14ac:dyDescent="0.25">
      <c r="A259" s="6">
        <v>13150</v>
      </c>
      <c r="B259" s="6">
        <v>1270</v>
      </c>
      <c r="C259" s="6">
        <v>1884</v>
      </c>
      <c r="D259" s="6">
        <v>2211</v>
      </c>
      <c r="E259" s="6">
        <v>2470</v>
      </c>
      <c r="F259" s="6">
        <v>2717</v>
      </c>
      <c r="G259" s="6">
        <v>2953</v>
      </c>
    </row>
    <row r="260" spans="1:7" x14ac:dyDescent="0.25">
      <c r="A260" s="6">
        <v>13200</v>
      </c>
      <c r="B260" s="6">
        <v>1273</v>
      </c>
      <c r="C260" s="6">
        <v>1888</v>
      </c>
      <c r="D260" s="6">
        <v>2217</v>
      </c>
      <c r="E260" s="6">
        <v>2476</v>
      </c>
      <c r="F260" s="6">
        <v>2724</v>
      </c>
      <c r="G260" s="6">
        <v>2961</v>
      </c>
    </row>
    <row r="261" spans="1:7" x14ac:dyDescent="0.25">
      <c r="A261" s="6">
        <v>13250</v>
      </c>
      <c r="B261" s="6">
        <v>1276</v>
      </c>
      <c r="C261" s="6">
        <v>1893</v>
      </c>
      <c r="D261" s="6">
        <v>2222</v>
      </c>
      <c r="E261" s="6">
        <v>2482</v>
      </c>
      <c r="F261" s="6">
        <v>2730</v>
      </c>
      <c r="G261" s="6">
        <v>2968</v>
      </c>
    </row>
    <row r="262" spans="1:7" x14ac:dyDescent="0.25">
      <c r="A262" s="6">
        <v>13300</v>
      </c>
      <c r="B262" s="6">
        <v>1279</v>
      </c>
      <c r="C262" s="6">
        <v>1898</v>
      </c>
      <c r="D262" s="6">
        <v>2228</v>
      </c>
      <c r="E262" s="6">
        <v>2488</v>
      </c>
      <c r="F262" s="6">
        <v>2737</v>
      </c>
      <c r="G262" s="6">
        <v>2975</v>
      </c>
    </row>
    <row r="263" spans="1:7" x14ac:dyDescent="0.25">
      <c r="A263" s="6">
        <v>13350</v>
      </c>
      <c r="B263" s="6">
        <v>1283</v>
      </c>
      <c r="C263" s="6">
        <v>1902</v>
      </c>
      <c r="D263" s="6">
        <v>2233</v>
      </c>
      <c r="E263" s="6">
        <v>2494</v>
      </c>
      <c r="F263" s="6">
        <v>2744</v>
      </c>
      <c r="G263" s="6">
        <v>2983</v>
      </c>
    </row>
    <row r="264" spans="1:7" x14ac:dyDescent="0.25">
      <c r="A264" s="6">
        <v>13400</v>
      </c>
      <c r="B264" s="6">
        <v>1286</v>
      </c>
      <c r="C264" s="6">
        <v>1907</v>
      </c>
      <c r="D264" s="6">
        <v>2239</v>
      </c>
      <c r="E264" s="6">
        <v>2501</v>
      </c>
      <c r="F264" s="6">
        <v>2751</v>
      </c>
      <c r="G264" s="6">
        <v>2990</v>
      </c>
    </row>
    <row r="265" spans="1:7" x14ac:dyDescent="0.25">
      <c r="A265" s="6">
        <v>13450</v>
      </c>
      <c r="B265" s="6">
        <v>1289</v>
      </c>
      <c r="C265" s="6">
        <v>1912</v>
      </c>
      <c r="D265" s="6">
        <v>2244</v>
      </c>
      <c r="E265" s="6">
        <v>2507</v>
      </c>
      <c r="F265" s="6">
        <v>2757</v>
      </c>
      <c r="G265" s="6">
        <v>2997</v>
      </c>
    </row>
    <row r="266" spans="1:7" x14ac:dyDescent="0.25">
      <c r="A266" s="6">
        <v>13500</v>
      </c>
      <c r="B266" s="6">
        <v>1292</v>
      </c>
      <c r="C266" s="6">
        <v>1916</v>
      </c>
      <c r="D266" s="6">
        <v>2250</v>
      </c>
      <c r="E266" s="6">
        <v>2513</v>
      </c>
      <c r="F266" s="6">
        <v>2764</v>
      </c>
      <c r="G266" s="6">
        <v>3005</v>
      </c>
    </row>
    <row r="267" spans="1:7" x14ac:dyDescent="0.25">
      <c r="A267" s="6">
        <v>13550</v>
      </c>
      <c r="B267" s="6">
        <v>1295</v>
      </c>
      <c r="C267" s="6">
        <v>1921</v>
      </c>
      <c r="D267" s="6">
        <v>2256</v>
      </c>
      <c r="E267" s="6">
        <v>2520</v>
      </c>
      <c r="F267" s="6">
        <v>2772</v>
      </c>
      <c r="G267" s="6">
        <v>3013</v>
      </c>
    </row>
    <row r="268" spans="1:7" x14ac:dyDescent="0.25">
      <c r="A268" s="6">
        <v>13600</v>
      </c>
      <c r="B268" s="6">
        <v>1297</v>
      </c>
      <c r="C268" s="6">
        <v>1925</v>
      </c>
      <c r="D268" s="6">
        <v>2262</v>
      </c>
      <c r="E268" s="6">
        <v>2526</v>
      </c>
      <c r="F268" s="6">
        <v>2779</v>
      </c>
      <c r="G268" s="6">
        <v>3021</v>
      </c>
    </row>
    <row r="269" spans="1:7" x14ac:dyDescent="0.25">
      <c r="A269" s="6">
        <v>13650</v>
      </c>
      <c r="B269" s="6">
        <v>1300</v>
      </c>
      <c r="C269" s="6">
        <v>1930</v>
      </c>
      <c r="D269" s="6">
        <v>2268</v>
      </c>
      <c r="E269" s="6">
        <v>2533</v>
      </c>
      <c r="F269" s="6">
        <v>2786</v>
      </c>
      <c r="G269" s="6">
        <v>3029</v>
      </c>
    </row>
    <row r="270" spans="1:7" x14ac:dyDescent="0.25">
      <c r="A270" s="6">
        <v>13700</v>
      </c>
      <c r="B270" s="6">
        <v>1303</v>
      </c>
      <c r="C270" s="6">
        <v>1935</v>
      </c>
      <c r="D270" s="6">
        <v>2274</v>
      </c>
      <c r="E270" s="6">
        <v>2540</v>
      </c>
      <c r="F270" s="6">
        <v>2794</v>
      </c>
      <c r="G270" s="6">
        <v>3037</v>
      </c>
    </row>
    <row r="271" spans="1:7" x14ac:dyDescent="0.25">
      <c r="A271" s="6">
        <v>13750</v>
      </c>
      <c r="B271" s="6">
        <v>1306</v>
      </c>
      <c r="C271" s="6">
        <v>1939</v>
      </c>
      <c r="D271" s="6">
        <v>2280</v>
      </c>
      <c r="E271" s="6">
        <v>2546</v>
      </c>
      <c r="F271" s="6">
        <v>2801</v>
      </c>
      <c r="G271" s="6">
        <v>3045</v>
      </c>
    </row>
    <row r="272" spans="1:7" x14ac:dyDescent="0.25">
      <c r="A272" s="6">
        <v>13800</v>
      </c>
      <c r="B272" s="6">
        <v>1308</v>
      </c>
      <c r="C272" s="6">
        <v>1944</v>
      </c>
      <c r="D272" s="6">
        <v>2286</v>
      </c>
      <c r="E272" s="6">
        <v>2553</v>
      </c>
      <c r="F272" s="6">
        <v>2808</v>
      </c>
      <c r="G272" s="6">
        <v>3053</v>
      </c>
    </row>
    <row r="273" spans="1:7" x14ac:dyDescent="0.25">
      <c r="A273" s="6">
        <v>13850</v>
      </c>
      <c r="B273" s="6">
        <v>1311</v>
      </c>
      <c r="C273" s="6">
        <v>1948</v>
      </c>
      <c r="D273" s="6">
        <v>2292</v>
      </c>
      <c r="E273" s="6">
        <v>2560</v>
      </c>
      <c r="F273" s="6">
        <v>2816</v>
      </c>
      <c r="G273" s="6">
        <v>3061</v>
      </c>
    </row>
    <row r="274" spans="1:7" x14ac:dyDescent="0.25">
      <c r="A274" s="6">
        <v>13900</v>
      </c>
      <c r="B274" s="6">
        <v>1314</v>
      </c>
      <c r="C274" s="6">
        <v>1953</v>
      </c>
      <c r="D274" s="6">
        <v>2298</v>
      </c>
      <c r="E274" s="6">
        <v>2566</v>
      </c>
      <c r="F274" s="6">
        <v>2823</v>
      </c>
      <c r="G274" s="6">
        <v>3069</v>
      </c>
    </row>
    <row r="275" spans="1:7" x14ac:dyDescent="0.25">
      <c r="A275" s="6">
        <v>13950</v>
      </c>
      <c r="B275" s="6">
        <v>1317</v>
      </c>
      <c r="C275" s="6">
        <v>1957</v>
      </c>
      <c r="D275" s="6">
        <v>2304</v>
      </c>
      <c r="E275" s="6">
        <v>2573</v>
      </c>
      <c r="F275" s="6">
        <v>2830</v>
      </c>
      <c r="G275" s="6">
        <v>3077</v>
      </c>
    </row>
    <row r="276" spans="1:7" x14ac:dyDescent="0.25">
      <c r="A276" s="6">
        <v>14000</v>
      </c>
      <c r="B276" s="6">
        <v>1320</v>
      </c>
      <c r="C276" s="6">
        <v>1962</v>
      </c>
      <c r="D276" s="6">
        <v>2310</v>
      </c>
      <c r="E276" s="6">
        <v>2580</v>
      </c>
      <c r="F276" s="6">
        <v>2838</v>
      </c>
      <c r="G276" s="6">
        <v>3085</v>
      </c>
    </row>
    <row r="277" spans="1:7" x14ac:dyDescent="0.25">
      <c r="A277" s="6">
        <v>14050</v>
      </c>
      <c r="B277" s="6">
        <v>1322</v>
      </c>
      <c r="C277" s="6">
        <v>1967</v>
      </c>
      <c r="D277" s="6">
        <v>2316</v>
      </c>
      <c r="E277" s="6">
        <v>2586</v>
      </c>
      <c r="F277" s="6">
        <v>2845</v>
      </c>
      <c r="G277" s="6">
        <v>3093</v>
      </c>
    </row>
    <row r="278" spans="1:7" x14ac:dyDescent="0.25">
      <c r="A278" s="6">
        <v>14100</v>
      </c>
      <c r="B278" s="6">
        <v>1325</v>
      </c>
      <c r="C278" s="6">
        <v>1971</v>
      </c>
      <c r="D278" s="6">
        <v>2322</v>
      </c>
      <c r="E278" s="6">
        <v>2593</v>
      </c>
      <c r="F278" s="6">
        <v>2852</v>
      </c>
      <c r="G278" s="6">
        <v>3101</v>
      </c>
    </row>
    <row r="279" spans="1:7" x14ac:dyDescent="0.25">
      <c r="A279" s="6">
        <v>14150</v>
      </c>
      <c r="B279" s="6">
        <v>1328</v>
      </c>
      <c r="C279" s="6">
        <v>1976</v>
      </c>
      <c r="D279" s="6">
        <v>2328</v>
      </c>
      <c r="E279" s="6">
        <v>2600</v>
      </c>
      <c r="F279" s="6">
        <v>2860</v>
      </c>
      <c r="G279" s="6">
        <v>3109</v>
      </c>
    </row>
    <row r="280" spans="1:7" x14ac:dyDescent="0.25">
      <c r="A280" s="6">
        <v>14200</v>
      </c>
      <c r="B280" s="6">
        <v>1331</v>
      </c>
      <c r="C280" s="6">
        <v>1980</v>
      </c>
      <c r="D280" s="6">
        <v>2333</v>
      </c>
      <c r="E280" s="6">
        <v>2607</v>
      </c>
      <c r="F280" s="6">
        <v>2867</v>
      </c>
      <c r="G280" s="6">
        <v>3117</v>
      </c>
    </row>
    <row r="281" spans="1:7" x14ac:dyDescent="0.25">
      <c r="A281" s="6">
        <v>14250</v>
      </c>
      <c r="B281" s="6">
        <v>1334</v>
      </c>
      <c r="C281" s="6">
        <v>1985</v>
      </c>
      <c r="D281" s="6">
        <v>2339</v>
      </c>
      <c r="E281" s="6">
        <v>2613</v>
      </c>
      <c r="F281" s="6">
        <v>2875</v>
      </c>
      <c r="G281" s="6">
        <v>3125</v>
      </c>
    </row>
    <row r="282" spans="1:7" x14ac:dyDescent="0.25">
      <c r="A282" s="6">
        <v>14300</v>
      </c>
      <c r="B282" s="6">
        <v>1336</v>
      </c>
      <c r="C282" s="6">
        <v>1990</v>
      </c>
      <c r="D282" s="6">
        <v>2345</v>
      </c>
      <c r="E282" s="6">
        <v>2620</v>
      </c>
      <c r="F282" s="6">
        <v>2882</v>
      </c>
      <c r="G282" s="6">
        <v>3133</v>
      </c>
    </row>
    <row r="283" spans="1:7" x14ac:dyDescent="0.25">
      <c r="A283" s="6">
        <v>14350</v>
      </c>
      <c r="B283" s="6">
        <v>1339</v>
      </c>
      <c r="C283" s="6">
        <v>1994</v>
      </c>
      <c r="D283" s="6">
        <v>2351</v>
      </c>
      <c r="E283" s="6">
        <v>2627</v>
      </c>
      <c r="F283" s="6">
        <v>2889</v>
      </c>
      <c r="G283" s="6">
        <v>3141</v>
      </c>
    </row>
    <row r="284" spans="1:7" x14ac:dyDescent="0.25">
      <c r="A284" s="6">
        <v>14400</v>
      </c>
      <c r="B284" s="6">
        <v>1342</v>
      </c>
      <c r="C284" s="6">
        <v>1999</v>
      </c>
      <c r="D284" s="6">
        <v>2357</v>
      </c>
      <c r="E284" s="6">
        <v>2633</v>
      </c>
      <c r="F284" s="6">
        <v>2897</v>
      </c>
      <c r="G284" s="6">
        <v>3149</v>
      </c>
    </row>
    <row r="285" spans="1:7" x14ac:dyDescent="0.25">
      <c r="A285" s="6">
        <v>14450</v>
      </c>
      <c r="B285" s="6">
        <v>1345</v>
      </c>
      <c r="C285" s="6">
        <v>2003</v>
      </c>
      <c r="D285" s="6">
        <v>2363</v>
      </c>
      <c r="E285" s="6">
        <v>2640</v>
      </c>
      <c r="F285" s="6">
        <v>2904</v>
      </c>
      <c r="G285" s="6">
        <v>3157</v>
      </c>
    </row>
    <row r="286" spans="1:7" x14ac:dyDescent="0.25">
      <c r="A286" s="6">
        <v>14500</v>
      </c>
      <c r="B286" s="6">
        <v>1347</v>
      </c>
      <c r="C286" s="6">
        <v>2008</v>
      </c>
      <c r="D286" s="6">
        <v>2369</v>
      </c>
      <c r="E286" s="6">
        <v>2647</v>
      </c>
      <c r="F286" s="6">
        <v>2911</v>
      </c>
      <c r="G286" s="6">
        <v>3164</v>
      </c>
    </row>
    <row r="287" spans="1:7" x14ac:dyDescent="0.25">
      <c r="A287" s="6">
        <v>14550</v>
      </c>
      <c r="B287" s="6">
        <v>1350</v>
      </c>
      <c r="C287" s="6">
        <v>2013</v>
      </c>
      <c r="D287" s="6">
        <v>2375</v>
      </c>
      <c r="E287" s="6">
        <v>2653</v>
      </c>
      <c r="F287" s="6">
        <v>2919</v>
      </c>
      <c r="G287" s="6">
        <v>3172</v>
      </c>
    </row>
    <row r="288" spans="1:7" x14ac:dyDescent="0.25">
      <c r="A288" s="6">
        <v>14600</v>
      </c>
      <c r="B288" s="6">
        <v>1353</v>
      </c>
      <c r="C288" s="6">
        <v>2017</v>
      </c>
      <c r="D288" s="6">
        <v>2381</v>
      </c>
      <c r="E288" s="6">
        <v>2660</v>
      </c>
      <c r="F288" s="6">
        <v>2926</v>
      </c>
      <c r="G288" s="6">
        <v>3180</v>
      </c>
    </row>
    <row r="289" spans="1:7" x14ac:dyDescent="0.25">
      <c r="A289" s="6">
        <v>14650</v>
      </c>
      <c r="B289" s="6">
        <v>1356</v>
      </c>
      <c r="C289" s="6">
        <v>2022</v>
      </c>
      <c r="D289" s="6">
        <v>2387</v>
      </c>
      <c r="E289" s="6">
        <v>2667</v>
      </c>
      <c r="F289" s="6">
        <v>2933</v>
      </c>
      <c r="G289" s="6">
        <v>3188</v>
      </c>
    </row>
    <row r="290" spans="1:7" x14ac:dyDescent="0.25">
      <c r="A290" s="6">
        <v>14700</v>
      </c>
      <c r="B290" s="6">
        <v>1359</v>
      </c>
      <c r="C290" s="6">
        <v>2026</v>
      </c>
      <c r="D290" s="6">
        <v>2393</v>
      </c>
      <c r="E290" s="6">
        <v>2673</v>
      </c>
      <c r="F290" s="6">
        <v>2941</v>
      </c>
      <c r="G290" s="6">
        <v>3196</v>
      </c>
    </row>
    <row r="291" spans="1:7" x14ac:dyDescent="0.25">
      <c r="A291" s="6">
        <v>14750</v>
      </c>
      <c r="B291" s="6">
        <v>1361</v>
      </c>
      <c r="C291" s="6">
        <v>2031</v>
      </c>
      <c r="D291" s="6">
        <v>2399</v>
      </c>
      <c r="E291" s="6">
        <v>2680</v>
      </c>
      <c r="F291" s="6">
        <v>2948</v>
      </c>
      <c r="G291" s="6">
        <v>3204</v>
      </c>
    </row>
    <row r="292" spans="1:7" x14ac:dyDescent="0.25">
      <c r="A292" s="6">
        <v>14800</v>
      </c>
      <c r="B292" s="6">
        <v>1364</v>
      </c>
      <c r="C292" s="6">
        <v>2036</v>
      </c>
      <c r="D292" s="6">
        <v>2405</v>
      </c>
      <c r="E292" s="6">
        <v>2686</v>
      </c>
      <c r="F292" s="6">
        <v>2955</v>
      </c>
      <c r="G292" s="6">
        <v>3212</v>
      </c>
    </row>
    <row r="293" spans="1:7" x14ac:dyDescent="0.25">
      <c r="A293" s="6">
        <v>14850</v>
      </c>
      <c r="B293" s="6">
        <v>1368</v>
      </c>
      <c r="C293" s="6">
        <v>2040</v>
      </c>
      <c r="D293" s="6">
        <v>2410</v>
      </c>
      <c r="E293" s="6">
        <v>2692</v>
      </c>
      <c r="F293" s="6">
        <v>2961</v>
      </c>
      <c r="G293" s="6">
        <v>3219</v>
      </c>
    </row>
    <row r="294" spans="1:7" x14ac:dyDescent="0.25">
      <c r="A294" s="6">
        <v>14900</v>
      </c>
      <c r="B294" s="6">
        <v>1371</v>
      </c>
      <c r="C294" s="6">
        <v>2045</v>
      </c>
      <c r="D294" s="6">
        <v>2415</v>
      </c>
      <c r="E294" s="6">
        <v>2698</v>
      </c>
      <c r="F294" s="6">
        <v>2967</v>
      </c>
      <c r="G294" s="6">
        <v>3226</v>
      </c>
    </row>
    <row r="295" spans="1:7" x14ac:dyDescent="0.25">
      <c r="A295" s="6">
        <v>14950</v>
      </c>
      <c r="B295" s="6">
        <v>1375</v>
      </c>
      <c r="C295" s="6">
        <v>2050</v>
      </c>
      <c r="D295" s="6">
        <v>2420</v>
      </c>
      <c r="E295" s="6">
        <v>2703</v>
      </c>
      <c r="F295" s="6">
        <v>2974</v>
      </c>
      <c r="G295" s="6">
        <v>3232</v>
      </c>
    </row>
    <row r="296" spans="1:7" x14ac:dyDescent="0.25">
      <c r="A296" s="6">
        <v>15000</v>
      </c>
      <c r="B296" s="6">
        <v>1378</v>
      </c>
      <c r="C296" s="6">
        <v>2055</v>
      </c>
      <c r="D296" s="6">
        <v>2425</v>
      </c>
      <c r="E296" s="6">
        <v>2709</v>
      </c>
      <c r="F296" s="6">
        <v>2980</v>
      </c>
      <c r="G296" s="6">
        <v>3239</v>
      </c>
    </row>
    <row r="297" spans="1:7" x14ac:dyDescent="0.25">
      <c r="A297" s="6">
        <v>15050</v>
      </c>
      <c r="B297" s="6">
        <v>1382</v>
      </c>
      <c r="C297" s="6">
        <v>2059</v>
      </c>
      <c r="D297" s="6">
        <v>2430</v>
      </c>
      <c r="E297" s="6">
        <v>2714</v>
      </c>
      <c r="F297" s="6">
        <v>2986</v>
      </c>
      <c r="G297" s="6">
        <v>3246</v>
      </c>
    </row>
    <row r="298" spans="1:7" x14ac:dyDescent="0.25">
      <c r="A298" s="6">
        <v>15100</v>
      </c>
      <c r="B298" s="6">
        <v>1385</v>
      </c>
      <c r="C298" s="6">
        <v>2064</v>
      </c>
      <c r="D298" s="6">
        <v>2435</v>
      </c>
      <c r="E298" s="6">
        <v>2720</v>
      </c>
      <c r="F298" s="6">
        <v>2992</v>
      </c>
      <c r="G298" s="6">
        <v>3252</v>
      </c>
    </row>
    <row r="299" spans="1:7" x14ac:dyDescent="0.25">
      <c r="A299" s="6">
        <v>15150</v>
      </c>
      <c r="B299" s="6">
        <v>1389</v>
      </c>
      <c r="C299" s="6">
        <v>2069</v>
      </c>
      <c r="D299" s="6">
        <v>2440</v>
      </c>
      <c r="E299" s="6">
        <v>2726</v>
      </c>
      <c r="F299" s="6">
        <v>2998</v>
      </c>
      <c r="G299" s="6">
        <v>3259</v>
      </c>
    </row>
    <row r="300" spans="1:7" x14ac:dyDescent="0.25">
      <c r="A300" s="6">
        <v>15200</v>
      </c>
      <c r="B300" s="6">
        <v>1392</v>
      </c>
      <c r="C300" s="6">
        <v>2074</v>
      </c>
      <c r="D300" s="6">
        <v>2445</v>
      </c>
      <c r="E300" s="6">
        <v>2731</v>
      </c>
      <c r="F300" s="6">
        <v>3004</v>
      </c>
      <c r="G300" s="6">
        <v>3266</v>
      </c>
    </row>
    <row r="301" spans="1:7" x14ac:dyDescent="0.25">
      <c r="A301" s="6">
        <v>15250</v>
      </c>
      <c r="B301" s="6">
        <v>1396</v>
      </c>
      <c r="C301" s="6">
        <v>2078</v>
      </c>
      <c r="D301" s="6">
        <v>2450</v>
      </c>
      <c r="E301" s="6">
        <v>2737</v>
      </c>
      <c r="F301" s="6">
        <v>3010</v>
      </c>
      <c r="G301" s="6">
        <v>3272</v>
      </c>
    </row>
    <row r="302" spans="1:7" x14ac:dyDescent="0.25">
      <c r="A302" s="6">
        <v>15300</v>
      </c>
      <c r="B302" s="6">
        <v>1400</v>
      </c>
      <c r="C302" s="6">
        <v>2083</v>
      </c>
      <c r="D302" s="6">
        <v>2455</v>
      </c>
      <c r="E302" s="6">
        <v>2742</v>
      </c>
      <c r="F302" s="6">
        <v>3017</v>
      </c>
      <c r="G302" s="6">
        <v>3279</v>
      </c>
    </row>
    <row r="303" spans="1:7" x14ac:dyDescent="0.25">
      <c r="A303" s="6">
        <v>15350</v>
      </c>
      <c r="B303" s="6">
        <v>1403</v>
      </c>
      <c r="C303" s="6">
        <v>2088</v>
      </c>
      <c r="D303" s="6">
        <v>2460</v>
      </c>
      <c r="E303" s="6">
        <v>2748</v>
      </c>
      <c r="F303" s="6">
        <v>3023</v>
      </c>
      <c r="G303" s="6">
        <v>3286</v>
      </c>
    </row>
    <row r="304" spans="1:7" x14ac:dyDescent="0.25">
      <c r="A304" s="6">
        <v>15400</v>
      </c>
      <c r="B304" s="6">
        <v>1407</v>
      </c>
      <c r="C304" s="6">
        <v>2093</v>
      </c>
      <c r="D304" s="6">
        <v>2465</v>
      </c>
      <c r="E304" s="6">
        <v>2754</v>
      </c>
      <c r="F304" s="6">
        <v>3029</v>
      </c>
      <c r="G304" s="6">
        <v>3292</v>
      </c>
    </row>
    <row r="305" spans="1:7" x14ac:dyDescent="0.25">
      <c r="A305" s="6">
        <v>15450</v>
      </c>
      <c r="B305" s="6">
        <v>1410</v>
      </c>
      <c r="C305" s="6">
        <v>2098</v>
      </c>
      <c r="D305" s="6">
        <v>2470</v>
      </c>
      <c r="E305" s="6">
        <v>2759</v>
      </c>
      <c r="F305" s="6">
        <v>3035</v>
      </c>
      <c r="G305" s="6">
        <v>3299</v>
      </c>
    </row>
    <row r="306" spans="1:7" x14ac:dyDescent="0.25">
      <c r="A306" s="6">
        <v>15500</v>
      </c>
      <c r="B306" s="6">
        <v>1414</v>
      </c>
      <c r="C306" s="6">
        <v>2102</v>
      </c>
      <c r="D306" s="6">
        <v>2475</v>
      </c>
      <c r="E306" s="6">
        <v>2765</v>
      </c>
      <c r="F306" s="6">
        <v>3041</v>
      </c>
      <c r="G306" s="6">
        <v>3306</v>
      </c>
    </row>
    <row r="307" spans="1:7" x14ac:dyDescent="0.25">
      <c r="A307" s="6">
        <v>15550</v>
      </c>
      <c r="B307" s="6">
        <v>1417</v>
      </c>
      <c r="C307" s="6">
        <v>2107</v>
      </c>
      <c r="D307" s="6">
        <v>2480</v>
      </c>
      <c r="E307" s="6">
        <v>2770</v>
      </c>
      <c r="F307" s="6">
        <v>3047</v>
      </c>
      <c r="G307" s="6">
        <v>3312</v>
      </c>
    </row>
    <row r="308" spans="1:7" x14ac:dyDescent="0.25">
      <c r="A308" s="6">
        <v>15600</v>
      </c>
      <c r="B308" s="6">
        <v>1421</v>
      </c>
      <c r="C308" s="6">
        <v>2112</v>
      </c>
      <c r="D308" s="6">
        <v>2485</v>
      </c>
      <c r="E308" s="6">
        <v>2776</v>
      </c>
      <c r="F308" s="6">
        <v>3053</v>
      </c>
      <c r="G308" s="6">
        <v>3319</v>
      </c>
    </row>
    <row r="309" spans="1:7" x14ac:dyDescent="0.25">
      <c r="A309" s="6">
        <v>15650</v>
      </c>
      <c r="B309" s="6">
        <v>1424</v>
      </c>
      <c r="C309" s="6">
        <v>2117</v>
      </c>
      <c r="D309" s="6">
        <v>2490</v>
      </c>
      <c r="E309" s="6">
        <v>2781</v>
      </c>
      <c r="F309" s="6">
        <v>3060</v>
      </c>
      <c r="G309" s="6">
        <v>3326</v>
      </c>
    </row>
    <row r="310" spans="1:7" x14ac:dyDescent="0.25">
      <c r="A310" s="6">
        <v>15700</v>
      </c>
      <c r="B310" s="6">
        <v>1428</v>
      </c>
      <c r="C310" s="6">
        <v>2121</v>
      </c>
      <c r="D310" s="6">
        <v>2495</v>
      </c>
      <c r="E310" s="6">
        <v>2787</v>
      </c>
      <c r="F310" s="6">
        <v>3066</v>
      </c>
      <c r="G310" s="6">
        <v>3333</v>
      </c>
    </row>
    <row r="311" spans="1:7" x14ac:dyDescent="0.25">
      <c r="A311" s="6">
        <v>15750</v>
      </c>
      <c r="B311" s="6">
        <v>1431</v>
      </c>
      <c r="C311" s="6">
        <v>2126</v>
      </c>
      <c r="D311" s="6">
        <v>2500</v>
      </c>
      <c r="E311" s="6">
        <v>2793</v>
      </c>
      <c r="F311" s="6">
        <v>3072</v>
      </c>
      <c r="G311" s="6">
        <v>3339</v>
      </c>
    </row>
    <row r="312" spans="1:7" x14ac:dyDescent="0.25">
      <c r="A312" s="6">
        <v>15800</v>
      </c>
      <c r="B312" s="6">
        <v>1435</v>
      </c>
      <c r="C312" s="6">
        <v>2131</v>
      </c>
      <c r="D312" s="6">
        <v>2505</v>
      </c>
      <c r="E312" s="6">
        <v>2798</v>
      </c>
      <c r="F312" s="6">
        <v>3078</v>
      </c>
      <c r="G312" s="6">
        <v>3346</v>
      </c>
    </row>
    <row r="313" spans="1:7" x14ac:dyDescent="0.25">
      <c r="A313" s="6">
        <v>15850</v>
      </c>
      <c r="B313" s="6">
        <v>1438</v>
      </c>
      <c r="C313" s="6">
        <v>2136</v>
      </c>
      <c r="D313" s="6">
        <v>2510</v>
      </c>
      <c r="E313" s="6">
        <v>2804</v>
      </c>
      <c r="F313" s="6">
        <v>3084</v>
      </c>
      <c r="G313" s="6">
        <v>3353</v>
      </c>
    </row>
    <row r="314" spans="1:7" x14ac:dyDescent="0.25">
      <c r="A314" s="6">
        <v>15900</v>
      </c>
      <c r="B314" s="6">
        <v>1442</v>
      </c>
      <c r="C314" s="6">
        <v>2140</v>
      </c>
      <c r="D314" s="6">
        <v>2515</v>
      </c>
      <c r="E314" s="6">
        <v>2809</v>
      </c>
      <c r="F314" s="6">
        <v>3090</v>
      </c>
      <c r="G314" s="6">
        <v>3359</v>
      </c>
    </row>
    <row r="315" spans="1:7" x14ac:dyDescent="0.25">
      <c r="A315" s="6">
        <v>15950</v>
      </c>
      <c r="B315" s="6">
        <v>1445</v>
      </c>
      <c r="C315" s="6">
        <v>2145</v>
      </c>
      <c r="D315" s="6">
        <v>2520</v>
      </c>
      <c r="E315" s="6">
        <v>2815</v>
      </c>
      <c r="F315" s="6">
        <v>3097</v>
      </c>
      <c r="G315" s="6">
        <v>3366</v>
      </c>
    </row>
    <row r="316" spans="1:7" x14ac:dyDescent="0.25">
      <c r="A316" s="6">
        <v>16000</v>
      </c>
      <c r="B316" s="6">
        <v>1449</v>
      </c>
      <c r="C316" s="6">
        <v>2150</v>
      </c>
      <c r="D316" s="6">
        <v>2525</v>
      </c>
      <c r="E316" s="6">
        <v>2821</v>
      </c>
      <c r="F316" s="6">
        <v>3103</v>
      </c>
      <c r="G316" s="6">
        <v>3373</v>
      </c>
    </row>
    <row r="317" spans="1:7" x14ac:dyDescent="0.25">
      <c r="A317" s="6">
        <v>16050</v>
      </c>
      <c r="B317" s="6">
        <v>1453</v>
      </c>
      <c r="C317" s="6">
        <v>2155</v>
      </c>
      <c r="D317" s="6">
        <v>2530</v>
      </c>
      <c r="E317" s="6">
        <v>2826</v>
      </c>
      <c r="F317" s="6">
        <v>3109</v>
      </c>
      <c r="G317" s="6">
        <v>3379</v>
      </c>
    </row>
    <row r="318" spans="1:7" x14ac:dyDescent="0.25">
      <c r="A318" s="6">
        <v>16100</v>
      </c>
      <c r="B318" s="6">
        <v>1456</v>
      </c>
      <c r="C318" s="6">
        <v>2159</v>
      </c>
      <c r="D318" s="6">
        <v>2535</v>
      </c>
      <c r="E318" s="6">
        <v>2832</v>
      </c>
      <c r="F318" s="6">
        <v>3115</v>
      </c>
      <c r="G318" s="6">
        <v>3386</v>
      </c>
    </row>
    <row r="319" spans="1:7" x14ac:dyDescent="0.25">
      <c r="A319" s="6">
        <v>16150</v>
      </c>
      <c r="B319" s="6">
        <v>1458</v>
      </c>
      <c r="C319" s="6">
        <v>2162</v>
      </c>
      <c r="D319" s="6">
        <v>2538</v>
      </c>
      <c r="E319" s="6">
        <v>2835</v>
      </c>
      <c r="F319" s="6">
        <v>3119</v>
      </c>
      <c r="G319" s="6">
        <v>3390</v>
      </c>
    </row>
    <row r="320" spans="1:7" x14ac:dyDescent="0.25">
      <c r="A320" s="6">
        <v>16200</v>
      </c>
      <c r="B320" s="6">
        <v>1459</v>
      </c>
      <c r="C320" s="6">
        <v>2164</v>
      </c>
      <c r="D320" s="6">
        <v>2541</v>
      </c>
      <c r="E320" s="6">
        <v>2838</v>
      </c>
      <c r="F320" s="6">
        <v>3122</v>
      </c>
      <c r="G320" s="6">
        <v>3394</v>
      </c>
    </row>
    <row r="321" spans="1:7" x14ac:dyDescent="0.25">
      <c r="A321" s="6">
        <v>16250</v>
      </c>
      <c r="B321" s="6">
        <v>1461</v>
      </c>
      <c r="C321" s="6">
        <v>2167</v>
      </c>
      <c r="D321" s="6">
        <v>2544</v>
      </c>
      <c r="E321" s="6">
        <v>2841</v>
      </c>
      <c r="F321" s="6">
        <v>3125</v>
      </c>
      <c r="G321" s="6">
        <v>3397</v>
      </c>
    </row>
    <row r="322" spans="1:7" x14ac:dyDescent="0.25">
      <c r="A322" s="6">
        <v>16300</v>
      </c>
      <c r="B322" s="6">
        <v>1462</v>
      </c>
      <c r="C322" s="6">
        <v>2169</v>
      </c>
      <c r="D322" s="6">
        <v>2546</v>
      </c>
      <c r="E322" s="6">
        <v>2844</v>
      </c>
      <c r="F322" s="6">
        <v>3128</v>
      </c>
      <c r="G322" s="6">
        <v>3401</v>
      </c>
    </row>
    <row r="323" spans="1:7" x14ac:dyDescent="0.25">
      <c r="A323" s="6">
        <v>16350</v>
      </c>
      <c r="B323" s="6">
        <v>1464</v>
      </c>
      <c r="C323" s="6">
        <v>2171</v>
      </c>
      <c r="D323" s="6">
        <v>2549</v>
      </c>
      <c r="E323" s="6">
        <v>2847</v>
      </c>
      <c r="F323" s="6">
        <v>3132</v>
      </c>
      <c r="G323" s="6">
        <v>3404</v>
      </c>
    </row>
    <row r="324" spans="1:7" x14ac:dyDescent="0.25">
      <c r="A324" s="6">
        <v>16400</v>
      </c>
      <c r="B324" s="6">
        <v>1465</v>
      </c>
      <c r="C324" s="6">
        <v>2173</v>
      </c>
      <c r="D324" s="6">
        <v>2551</v>
      </c>
      <c r="E324" s="6">
        <v>2850</v>
      </c>
      <c r="F324" s="6">
        <v>3135</v>
      </c>
      <c r="G324" s="6">
        <v>3408</v>
      </c>
    </row>
    <row r="325" spans="1:7" x14ac:dyDescent="0.25">
      <c r="A325" s="6">
        <v>16450</v>
      </c>
      <c r="B325" s="6">
        <v>1466</v>
      </c>
      <c r="C325" s="6">
        <v>2175</v>
      </c>
      <c r="D325" s="6">
        <v>2554</v>
      </c>
      <c r="E325" s="6">
        <v>2853</v>
      </c>
      <c r="F325" s="6">
        <v>3138</v>
      </c>
      <c r="G325" s="6">
        <v>3411</v>
      </c>
    </row>
    <row r="326" spans="1:7" x14ac:dyDescent="0.25">
      <c r="A326" s="6">
        <v>16500</v>
      </c>
      <c r="B326" s="6">
        <v>1468</v>
      </c>
      <c r="C326" s="6">
        <v>2177</v>
      </c>
      <c r="D326" s="6">
        <v>2557</v>
      </c>
      <c r="E326" s="6">
        <v>2856</v>
      </c>
      <c r="F326" s="6">
        <v>3141</v>
      </c>
      <c r="G326" s="6">
        <v>3415</v>
      </c>
    </row>
    <row r="327" spans="1:7" x14ac:dyDescent="0.25">
      <c r="A327" s="6">
        <v>16550</v>
      </c>
      <c r="B327" s="6">
        <v>1469</v>
      </c>
      <c r="C327" s="6">
        <v>2179</v>
      </c>
      <c r="D327" s="6">
        <v>2559</v>
      </c>
      <c r="E327" s="6">
        <v>2859</v>
      </c>
      <c r="F327" s="6">
        <v>3144</v>
      </c>
      <c r="G327" s="6">
        <v>3418</v>
      </c>
    </row>
    <row r="328" spans="1:7" x14ac:dyDescent="0.25">
      <c r="A328" s="6">
        <v>16600</v>
      </c>
      <c r="B328" s="6">
        <v>1471</v>
      </c>
      <c r="C328" s="6">
        <v>2182</v>
      </c>
      <c r="D328" s="6">
        <v>2562</v>
      </c>
      <c r="E328" s="6">
        <v>2862</v>
      </c>
      <c r="F328" s="6">
        <v>3148</v>
      </c>
      <c r="G328" s="6">
        <v>3422</v>
      </c>
    </row>
    <row r="329" spans="1:7" x14ac:dyDescent="0.25">
      <c r="A329" s="6">
        <v>16650</v>
      </c>
      <c r="B329" s="6">
        <v>1472</v>
      </c>
      <c r="C329" s="6">
        <v>2184</v>
      </c>
      <c r="D329" s="6">
        <v>2564</v>
      </c>
      <c r="E329" s="6">
        <v>2864</v>
      </c>
      <c r="F329" s="6">
        <v>3151</v>
      </c>
      <c r="G329" s="6">
        <v>3425</v>
      </c>
    </row>
    <row r="330" spans="1:7" x14ac:dyDescent="0.25">
      <c r="A330" s="6">
        <v>16700</v>
      </c>
      <c r="B330" s="6">
        <v>1473</v>
      </c>
      <c r="C330" s="6">
        <v>2186</v>
      </c>
      <c r="D330" s="6">
        <v>2567</v>
      </c>
      <c r="E330" s="6">
        <v>2867</v>
      </c>
      <c r="F330" s="6">
        <v>3154</v>
      </c>
      <c r="G330" s="6">
        <v>3428</v>
      </c>
    </row>
    <row r="331" spans="1:7" x14ac:dyDescent="0.25">
      <c r="A331" s="6">
        <v>16750</v>
      </c>
      <c r="B331" s="6">
        <v>1475</v>
      </c>
      <c r="C331" s="6">
        <v>2188</v>
      </c>
      <c r="D331" s="6">
        <v>2570</v>
      </c>
      <c r="E331" s="6">
        <v>2870</v>
      </c>
      <c r="F331" s="6">
        <v>3157</v>
      </c>
      <c r="G331" s="6">
        <v>3432</v>
      </c>
    </row>
    <row r="332" spans="1:7" x14ac:dyDescent="0.25">
      <c r="A332" s="6">
        <v>16800</v>
      </c>
      <c r="B332" s="6">
        <v>1476</v>
      </c>
      <c r="C332" s="6">
        <v>2190</v>
      </c>
      <c r="D332" s="6">
        <v>2572</v>
      </c>
      <c r="E332" s="6">
        <v>2873</v>
      </c>
      <c r="F332" s="6">
        <v>3160</v>
      </c>
      <c r="G332" s="6">
        <v>3435</v>
      </c>
    </row>
    <row r="333" spans="1:7" x14ac:dyDescent="0.25">
      <c r="A333" s="6">
        <v>16850</v>
      </c>
      <c r="B333" s="6">
        <v>1477</v>
      </c>
      <c r="C333" s="6">
        <v>2192</v>
      </c>
      <c r="D333" s="6">
        <v>2575</v>
      </c>
      <c r="E333" s="6">
        <v>2876</v>
      </c>
      <c r="F333" s="6">
        <v>3164</v>
      </c>
      <c r="G333" s="6">
        <v>3439</v>
      </c>
    </row>
    <row r="334" spans="1:7" x14ac:dyDescent="0.25">
      <c r="A334" s="6">
        <v>16900</v>
      </c>
      <c r="B334" s="6">
        <v>1479</v>
      </c>
      <c r="C334" s="6">
        <v>2194</v>
      </c>
      <c r="D334" s="6">
        <v>2577</v>
      </c>
      <c r="E334" s="6">
        <v>2879</v>
      </c>
      <c r="F334" s="6">
        <v>3167</v>
      </c>
      <c r="G334" s="6">
        <v>3442</v>
      </c>
    </row>
    <row r="335" spans="1:7" x14ac:dyDescent="0.25">
      <c r="A335" s="6">
        <v>16950</v>
      </c>
      <c r="B335" s="6">
        <v>1480</v>
      </c>
      <c r="C335" s="6">
        <v>2196</v>
      </c>
      <c r="D335" s="6">
        <v>2580</v>
      </c>
      <c r="E335" s="6">
        <v>2882</v>
      </c>
      <c r="F335" s="6">
        <v>3170</v>
      </c>
      <c r="G335" s="6">
        <v>3446</v>
      </c>
    </row>
    <row r="336" spans="1:7" x14ac:dyDescent="0.25">
      <c r="A336" s="6">
        <v>17000</v>
      </c>
      <c r="B336" s="6">
        <v>1481</v>
      </c>
      <c r="C336" s="6">
        <v>2198</v>
      </c>
      <c r="D336" s="6">
        <v>2582</v>
      </c>
      <c r="E336" s="6">
        <v>2885</v>
      </c>
      <c r="F336" s="6">
        <v>3173</v>
      </c>
      <c r="G336" s="6">
        <v>3449</v>
      </c>
    </row>
    <row r="337" spans="1:7" x14ac:dyDescent="0.25">
      <c r="A337" s="6">
        <v>17050</v>
      </c>
      <c r="B337" s="6">
        <v>1483</v>
      </c>
      <c r="C337" s="6">
        <v>2200</v>
      </c>
      <c r="D337" s="6">
        <v>2585</v>
      </c>
      <c r="E337" s="6">
        <v>2887</v>
      </c>
      <c r="F337" s="6">
        <v>3176</v>
      </c>
      <c r="G337" s="6">
        <v>3452</v>
      </c>
    </row>
    <row r="338" spans="1:7" x14ac:dyDescent="0.25">
      <c r="A338" s="6">
        <v>17100</v>
      </c>
      <c r="B338" s="6">
        <v>1484</v>
      </c>
      <c r="C338" s="6">
        <v>2203</v>
      </c>
      <c r="D338" s="6">
        <v>2588</v>
      </c>
      <c r="E338" s="6">
        <v>2890</v>
      </c>
      <c r="F338" s="6">
        <v>3179</v>
      </c>
      <c r="G338" s="6">
        <v>3456</v>
      </c>
    </row>
    <row r="339" spans="1:7" x14ac:dyDescent="0.25">
      <c r="A339" s="6">
        <v>17150</v>
      </c>
      <c r="B339" s="6">
        <v>1486</v>
      </c>
      <c r="C339" s="6">
        <v>2205</v>
      </c>
      <c r="D339" s="6">
        <v>2590</v>
      </c>
      <c r="E339" s="6">
        <v>2893</v>
      </c>
      <c r="F339" s="6">
        <v>3182</v>
      </c>
      <c r="G339" s="6">
        <v>3459</v>
      </c>
    </row>
    <row r="340" spans="1:7" x14ac:dyDescent="0.25">
      <c r="A340" s="6">
        <v>17200</v>
      </c>
      <c r="B340" s="6">
        <v>1487</v>
      </c>
      <c r="C340" s="6">
        <v>2207</v>
      </c>
      <c r="D340" s="6">
        <v>2593</v>
      </c>
      <c r="E340" s="6">
        <v>2896</v>
      </c>
      <c r="F340" s="6">
        <v>3186</v>
      </c>
      <c r="G340" s="6">
        <v>3463</v>
      </c>
    </row>
    <row r="341" spans="1:7" x14ac:dyDescent="0.25">
      <c r="A341" s="6">
        <v>17250</v>
      </c>
      <c r="B341" s="6">
        <v>1488</v>
      </c>
      <c r="C341" s="6">
        <v>2209</v>
      </c>
      <c r="D341" s="6">
        <v>2595</v>
      </c>
      <c r="E341" s="6">
        <v>2899</v>
      </c>
      <c r="F341" s="6">
        <v>3189</v>
      </c>
      <c r="G341" s="6">
        <v>3466</v>
      </c>
    </row>
    <row r="342" spans="1:7" x14ac:dyDescent="0.25">
      <c r="A342" s="6">
        <v>17300</v>
      </c>
      <c r="B342" s="6">
        <v>1490</v>
      </c>
      <c r="C342" s="6">
        <v>2211</v>
      </c>
      <c r="D342" s="6">
        <v>2598</v>
      </c>
      <c r="E342" s="6">
        <v>2902</v>
      </c>
      <c r="F342" s="6">
        <v>3192</v>
      </c>
      <c r="G342" s="6">
        <v>3470</v>
      </c>
    </row>
    <row r="343" spans="1:7" x14ac:dyDescent="0.25">
      <c r="A343" s="6">
        <v>17350</v>
      </c>
      <c r="B343" s="6">
        <v>1491</v>
      </c>
      <c r="C343" s="6">
        <v>2213</v>
      </c>
      <c r="D343" s="6">
        <v>2600</v>
      </c>
      <c r="E343" s="6">
        <v>2905</v>
      </c>
      <c r="F343" s="6">
        <v>3195</v>
      </c>
      <c r="G343" s="6">
        <v>3473</v>
      </c>
    </row>
    <row r="344" spans="1:7" x14ac:dyDescent="0.25">
      <c r="A344" s="6">
        <v>17400</v>
      </c>
      <c r="B344" s="6">
        <v>1492</v>
      </c>
      <c r="C344" s="6">
        <v>2215</v>
      </c>
      <c r="D344" s="6">
        <v>2603</v>
      </c>
      <c r="E344" s="6">
        <v>2907</v>
      </c>
      <c r="F344" s="6">
        <v>3198</v>
      </c>
      <c r="G344" s="6">
        <v>3476</v>
      </c>
    </row>
    <row r="345" spans="1:7" x14ac:dyDescent="0.25">
      <c r="A345" s="6">
        <v>17450</v>
      </c>
      <c r="B345" s="6">
        <v>1494</v>
      </c>
      <c r="C345" s="6">
        <v>2217</v>
      </c>
      <c r="D345" s="6">
        <v>2605</v>
      </c>
      <c r="E345" s="6">
        <v>2910</v>
      </c>
      <c r="F345" s="6">
        <v>3201</v>
      </c>
      <c r="G345" s="6">
        <v>3480</v>
      </c>
    </row>
    <row r="346" spans="1:7" x14ac:dyDescent="0.25">
      <c r="A346" s="6">
        <v>17500</v>
      </c>
      <c r="B346" s="6">
        <v>1495</v>
      </c>
      <c r="C346" s="6">
        <v>2219</v>
      </c>
      <c r="D346" s="6">
        <v>2608</v>
      </c>
      <c r="E346" s="6">
        <v>2913</v>
      </c>
      <c r="F346" s="6">
        <v>3204</v>
      </c>
      <c r="G346" s="6">
        <v>3483</v>
      </c>
    </row>
    <row r="347" spans="1:7" x14ac:dyDescent="0.25">
      <c r="A347" s="6">
        <v>17550</v>
      </c>
      <c r="B347" s="6">
        <v>1497</v>
      </c>
      <c r="C347" s="6">
        <v>2222</v>
      </c>
      <c r="D347" s="6">
        <v>2611</v>
      </c>
      <c r="E347" s="6">
        <v>2916</v>
      </c>
      <c r="F347" s="6">
        <v>3208</v>
      </c>
      <c r="G347" s="6">
        <v>3487</v>
      </c>
    </row>
    <row r="348" spans="1:7" x14ac:dyDescent="0.25">
      <c r="A348" s="6">
        <v>17600</v>
      </c>
      <c r="B348" s="6">
        <v>1498</v>
      </c>
      <c r="C348" s="6">
        <v>2224</v>
      </c>
      <c r="D348" s="6">
        <v>2613</v>
      </c>
      <c r="E348" s="6">
        <v>2919</v>
      </c>
      <c r="F348" s="6">
        <v>3211</v>
      </c>
      <c r="G348" s="6">
        <v>3490</v>
      </c>
    </row>
    <row r="349" spans="1:7" x14ac:dyDescent="0.25">
      <c r="A349" s="6">
        <v>17650</v>
      </c>
      <c r="B349" s="6">
        <v>1499</v>
      </c>
      <c r="C349" s="6">
        <v>2226</v>
      </c>
      <c r="D349" s="6">
        <v>2616</v>
      </c>
      <c r="E349" s="6">
        <v>2922</v>
      </c>
      <c r="F349" s="6">
        <v>3214</v>
      </c>
      <c r="G349" s="6">
        <v>3494</v>
      </c>
    </row>
    <row r="350" spans="1:7" x14ac:dyDescent="0.25">
      <c r="A350" s="6">
        <v>17700</v>
      </c>
      <c r="B350" s="6">
        <v>1501</v>
      </c>
      <c r="C350" s="6">
        <v>2228</v>
      </c>
      <c r="D350" s="6">
        <v>2618</v>
      </c>
      <c r="E350" s="6">
        <v>2925</v>
      </c>
      <c r="F350" s="6">
        <v>3217</v>
      </c>
      <c r="G350" s="6">
        <v>3497</v>
      </c>
    </row>
    <row r="351" spans="1:7" x14ac:dyDescent="0.25">
      <c r="A351" s="6">
        <v>17750</v>
      </c>
      <c r="B351" s="6">
        <v>1502</v>
      </c>
      <c r="C351" s="6">
        <v>2230</v>
      </c>
      <c r="D351" s="6">
        <v>2621</v>
      </c>
      <c r="E351" s="6">
        <v>2928</v>
      </c>
      <c r="F351" s="6">
        <v>3220</v>
      </c>
      <c r="G351" s="6">
        <v>3500</v>
      </c>
    </row>
    <row r="352" spans="1:7" x14ac:dyDescent="0.25">
      <c r="A352" s="6">
        <v>17800</v>
      </c>
      <c r="B352" s="6">
        <v>1503</v>
      </c>
      <c r="C352" s="6">
        <v>2232</v>
      </c>
      <c r="D352" s="6">
        <v>2623</v>
      </c>
      <c r="E352" s="6">
        <v>2930</v>
      </c>
      <c r="F352" s="6">
        <v>3223</v>
      </c>
      <c r="G352" s="6">
        <v>3504</v>
      </c>
    </row>
    <row r="353" spans="1:7" x14ac:dyDescent="0.25">
      <c r="A353" s="6">
        <v>17850</v>
      </c>
      <c r="B353" s="6">
        <v>1505</v>
      </c>
      <c r="C353" s="6">
        <v>2234</v>
      </c>
      <c r="D353" s="6">
        <v>2626</v>
      </c>
      <c r="E353" s="6">
        <v>2933</v>
      </c>
      <c r="F353" s="6">
        <v>3227</v>
      </c>
      <c r="G353" s="6">
        <v>3507</v>
      </c>
    </row>
    <row r="354" spans="1:7" x14ac:dyDescent="0.25">
      <c r="A354" s="6">
        <v>17900</v>
      </c>
      <c r="B354" s="6">
        <v>1506</v>
      </c>
      <c r="C354" s="6">
        <v>2236</v>
      </c>
      <c r="D354" s="6">
        <v>2629</v>
      </c>
      <c r="E354" s="6">
        <v>2936</v>
      </c>
      <c r="F354" s="6">
        <v>3230</v>
      </c>
      <c r="G354" s="6">
        <v>3511</v>
      </c>
    </row>
    <row r="355" spans="1:7" x14ac:dyDescent="0.25">
      <c r="A355" s="6">
        <v>17950</v>
      </c>
      <c r="B355" s="6">
        <v>1507</v>
      </c>
      <c r="C355" s="6">
        <v>2238</v>
      </c>
      <c r="D355" s="6">
        <v>2631</v>
      </c>
      <c r="E355" s="6">
        <v>2939</v>
      </c>
      <c r="F355" s="6">
        <v>3233</v>
      </c>
      <c r="G355" s="6">
        <v>3514</v>
      </c>
    </row>
    <row r="356" spans="1:7" x14ac:dyDescent="0.25">
      <c r="A356" s="6">
        <v>18000</v>
      </c>
      <c r="B356" s="6">
        <v>1509</v>
      </c>
      <c r="C356" s="6">
        <v>2240</v>
      </c>
      <c r="D356" s="6">
        <v>2634</v>
      </c>
      <c r="E356" s="6">
        <v>2942</v>
      </c>
      <c r="F356" s="6">
        <v>3236</v>
      </c>
      <c r="G356" s="6">
        <v>3518</v>
      </c>
    </row>
    <row r="357" spans="1:7" x14ac:dyDescent="0.25">
      <c r="A357" s="6">
        <v>18050</v>
      </c>
      <c r="B357" s="6">
        <v>1510</v>
      </c>
      <c r="C357" s="6">
        <v>2243</v>
      </c>
      <c r="D357" s="6">
        <v>2636</v>
      </c>
      <c r="E357" s="6">
        <v>2945</v>
      </c>
      <c r="F357" s="6">
        <v>3239</v>
      </c>
      <c r="G357" s="6">
        <v>3521</v>
      </c>
    </row>
    <row r="358" spans="1:7" x14ac:dyDescent="0.25">
      <c r="A358" s="6">
        <v>18100</v>
      </c>
      <c r="B358" s="6">
        <v>1512</v>
      </c>
      <c r="C358" s="6">
        <v>2245</v>
      </c>
      <c r="D358" s="6">
        <v>2639</v>
      </c>
      <c r="E358" s="6">
        <v>2948</v>
      </c>
      <c r="F358" s="6">
        <v>3242</v>
      </c>
      <c r="G358" s="6">
        <v>3524</v>
      </c>
    </row>
    <row r="359" spans="1:7" x14ac:dyDescent="0.25">
      <c r="A359" s="6">
        <v>18150</v>
      </c>
      <c r="B359" s="6">
        <v>1513</v>
      </c>
      <c r="C359" s="6">
        <v>2247</v>
      </c>
      <c r="D359" s="6">
        <v>2641</v>
      </c>
      <c r="E359" s="6">
        <v>2950</v>
      </c>
      <c r="F359" s="6">
        <v>3245</v>
      </c>
      <c r="G359" s="6">
        <v>3528</v>
      </c>
    </row>
    <row r="360" spans="1:7" x14ac:dyDescent="0.25">
      <c r="A360" s="6">
        <v>18200</v>
      </c>
      <c r="B360" s="6">
        <v>1514</v>
      </c>
      <c r="C360" s="6">
        <v>2249</v>
      </c>
      <c r="D360" s="6">
        <v>2644</v>
      </c>
      <c r="E360" s="6">
        <v>2953</v>
      </c>
      <c r="F360" s="6">
        <v>3249</v>
      </c>
      <c r="G360" s="6">
        <v>3531</v>
      </c>
    </row>
    <row r="361" spans="1:7" x14ac:dyDescent="0.25">
      <c r="A361" s="6">
        <v>18250</v>
      </c>
      <c r="B361" s="6">
        <v>1516</v>
      </c>
      <c r="C361" s="6">
        <v>2251</v>
      </c>
      <c r="D361" s="6">
        <v>2647</v>
      </c>
      <c r="E361" s="6">
        <v>2956</v>
      </c>
      <c r="F361" s="6">
        <v>3252</v>
      </c>
      <c r="G361" s="6">
        <v>3535</v>
      </c>
    </row>
    <row r="362" spans="1:7" x14ac:dyDescent="0.25">
      <c r="A362" s="6">
        <v>18300</v>
      </c>
      <c r="B362" s="6">
        <v>1517</v>
      </c>
      <c r="C362" s="6">
        <v>2253</v>
      </c>
      <c r="D362" s="6">
        <v>2649</v>
      </c>
      <c r="E362" s="6">
        <v>2959</v>
      </c>
      <c r="F362" s="6">
        <v>3255</v>
      </c>
      <c r="G362" s="6">
        <v>3538</v>
      </c>
    </row>
    <row r="363" spans="1:7" x14ac:dyDescent="0.25">
      <c r="A363" s="6">
        <v>18350</v>
      </c>
      <c r="B363" s="6">
        <v>1520</v>
      </c>
      <c r="C363" s="6">
        <v>2256</v>
      </c>
      <c r="D363" s="6">
        <v>2652</v>
      </c>
      <c r="E363" s="6">
        <v>2963</v>
      </c>
      <c r="F363" s="6">
        <v>3259</v>
      </c>
      <c r="G363" s="6">
        <v>3542</v>
      </c>
    </row>
    <row r="364" spans="1:7" x14ac:dyDescent="0.25">
      <c r="A364" s="6">
        <v>18400</v>
      </c>
      <c r="B364" s="6">
        <v>1522</v>
      </c>
      <c r="C364" s="6">
        <v>2259</v>
      </c>
      <c r="D364" s="6">
        <v>2655</v>
      </c>
      <c r="E364" s="6">
        <v>2966</v>
      </c>
      <c r="F364" s="6">
        <v>3263</v>
      </c>
      <c r="G364" s="6">
        <v>3547</v>
      </c>
    </row>
    <row r="365" spans="1:7" x14ac:dyDescent="0.25">
      <c r="A365" s="6">
        <v>18450</v>
      </c>
      <c r="B365" s="6">
        <v>1524</v>
      </c>
      <c r="C365" s="6">
        <v>2262</v>
      </c>
      <c r="D365" s="6">
        <v>2658</v>
      </c>
      <c r="E365" s="6">
        <v>2970</v>
      </c>
      <c r="F365" s="6">
        <v>3266</v>
      </c>
      <c r="G365" s="6">
        <v>3551</v>
      </c>
    </row>
    <row r="366" spans="1:7" x14ac:dyDescent="0.25">
      <c r="A366" s="6">
        <v>18500</v>
      </c>
      <c r="B366" s="6">
        <v>1526</v>
      </c>
      <c r="C366" s="6">
        <v>2265</v>
      </c>
      <c r="D366" s="6">
        <v>2662</v>
      </c>
      <c r="E366" s="6">
        <v>2973</v>
      </c>
      <c r="F366" s="6">
        <v>3270</v>
      </c>
      <c r="G366" s="6">
        <v>3555</v>
      </c>
    </row>
    <row r="367" spans="1:7" x14ac:dyDescent="0.25">
      <c r="A367" s="6">
        <v>18550</v>
      </c>
      <c r="B367" s="6">
        <v>1528</v>
      </c>
      <c r="C367" s="6">
        <v>2268</v>
      </c>
      <c r="D367" s="6">
        <v>2665</v>
      </c>
      <c r="E367" s="6">
        <v>2976</v>
      </c>
      <c r="F367" s="6">
        <v>3274</v>
      </c>
      <c r="G367" s="6">
        <v>3559</v>
      </c>
    </row>
    <row r="368" spans="1:7" x14ac:dyDescent="0.25">
      <c r="A368" s="6">
        <v>18600</v>
      </c>
      <c r="B368" s="6">
        <v>1530</v>
      </c>
      <c r="C368" s="6">
        <v>2271</v>
      </c>
      <c r="D368" s="6">
        <v>2668</v>
      </c>
      <c r="E368" s="6">
        <v>2980</v>
      </c>
      <c r="F368" s="6">
        <v>3278</v>
      </c>
      <c r="G368" s="6">
        <v>3563</v>
      </c>
    </row>
    <row r="369" spans="1:7" x14ac:dyDescent="0.25">
      <c r="A369" s="6">
        <v>18650</v>
      </c>
      <c r="B369" s="6">
        <v>1532</v>
      </c>
      <c r="C369" s="6">
        <v>2274</v>
      </c>
      <c r="D369" s="6">
        <v>2671</v>
      </c>
      <c r="E369" s="6">
        <v>2983</v>
      </c>
      <c r="F369" s="6">
        <v>3282</v>
      </c>
      <c r="G369" s="6">
        <v>3567</v>
      </c>
    </row>
    <row r="370" spans="1:7" x14ac:dyDescent="0.25">
      <c r="A370" s="6">
        <v>18700</v>
      </c>
      <c r="B370" s="6">
        <v>1535</v>
      </c>
      <c r="C370" s="6">
        <v>2277</v>
      </c>
      <c r="D370" s="6">
        <v>2674</v>
      </c>
      <c r="E370" s="6">
        <v>2987</v>
      </c>
      <c r="F370" s="6">
        <v>3285</v>
      </c>
      <c r="G370" s="6">
        <v>3571</v>
      </c>
    </row>
    <row r="371" spans="1:7" x14ac:dyDescent="0.25">
      <c r="A371" s="6">
        <v>18750</v>
      </c>
      <c r="B371" s="6">
        <v>1537</v>
      </c>
      <c r="C371" s="6">
        <v>2280</v>
      </c>
      <c r="D371" s="6">
        <v>2677</v>
      </c>
      <c r="E371" s="6">
        <v>2990</v>
      </c>
      <c r="F371" s="6">
        <v>3289</v>
      </c>
      <c r="G371" s="6">
        <v>3575</v>
      </c>
    </row>
    <row r="372" spans="1:7" x14ac:dyDescent="0.25">
      <c r="A372" s="6">
        <v>18800</v>
      </c>
      <c r="B372" s="6">
        <v>1539</v>
      </c>
      <c r="C372" s="6">
        <v>2283</v>
      </c>
      <c r="D372" s="6">
        <v>2680</v>
      </c>
      <c r="E372" s="6">
        <v>2994</v>
      </c>
      <c r="F372" s="6">
        <v>3293</v>
      </c>
      <c r="G372" s="6">
        <v>3579</v>
      </c>
    </row>
    <row r="373" spans="1:7" x14ac:dyDescent="0.25">
      <c r="A373" s="6">
        <v>18850</v>
      </c>
      <c r="B373" s="6">
        <v>1541</v>
      </c>
      <c r="C373" s="6">
        <v>2285</v>
      </c>
      <c r="D373" s="6">
        <v>2683</v>
      </c>
      <c r="E373" s="6">
        <v>2997</v>
      </c>
      <c r="F373" s="6">
        <v>3297</v>
      </c>
      <c r="G373" s="6">
        <v>3584</v>
      </c>
    </row>
    <row r="374" spans="1:7" x14ac:dyDescent="0.25">
      <c r="A374" s="6">
        <v>18900</v>
      </c>
      <c r="B374" s="6">
        <v>1543</v>
      </c>
      <c r="C374" s="6">
        <v>2288</v>
      </c>
      <c r="D374" s="6">
        <v>2686</v>
      </c>
      <c r="E374" s="6">
        <v>3000</v>
      </c>
      <c r="F374" s="6">
        <v>3301</v>
      </c>
      <c r="G374" s="6">
        <v>3588</v>
      </c>
    </row>
    <row r="375" spans="1:7" x14ac:dyDescent="0.25">
      <c r="A375" s="6">
        <v>18950</v>
      </c>
      <c r="B375" s="6">
        <v>1545</v>
      </c>
      <c r="C375" s="6">
        <v>2291</v>
      </c>
      <c r="D375" s="6">
        <v>2689</v>
      </c>
      <c r="E375" s="6">
        <v>3004</v>
      </c>
      <c r="F375" s="6">
        <v>3304</v>
      </c>
      <c r="G375" s="6">
        <v>3592</v>
      </c>
    </row>
    <row r="376" spans="1:7" x14ac:dyDescent="0.25">
      <c r="A376" s="6">
        <v>19000</v>
      </c>
      <c r="B376" s="6">
        <v>1547</v>
      </c>
      <c r="C376" s="6">
        <v>2294</v>
      </c>
      <c r="D376" s="6">
        <v>2692</v>
      </c>
      <c r="E376" s="6">
        <v>3007</v>
      </c>
      <c r="F376" s="6">
        <v>3308</v>
      </c>
      <c r="G376" s="6">
        <v>3596</v>
      </c>
    </row>
    <row r="377" spans="1:7" x14ac:dyDescent="0.25">
      <c r="A377" s="6">
        <v>19050</v>
      </c>
      <c r="B377" s="6">
        <v>1550</v>
      </c>
      <c r="C377" s="6">
        <v>2297</v>
      </c>
      <c r="D377" s="6">
        <v>2695</v>
      </c>
      <c r="E377" s="6">
        <v>3011</v>
      </c>
      <c r="F377" s="6">
        <v>3312</v>
      </c>
      <c r="G377" s="6">
        <v>3600</v>
      </c>
    </row>
    <row r="378" spans="1:7" x14ac:dyDescent="0.25">
      <c r="A378" s="6">
        <v>19100</v>
      </c>
      <c r="B378" s="6">
        <v>1552</v>
      </c>
      <c r="C378" s="6">
        <v>2300</v>
      </c>
      <c r="D378" s="6">
        <v>2698</v>
      </c>
      <c r="E378" s="6">
        <v>3014</v>
      </c>
      <c r="F378" s="6">
        <v>3316</v>
      </c>
      <c r="G378" s="6">
        <v>3604</v>
      </c>
    </row>
    <row r="379" spans="1:7" x14ac:dyDescent="0.25">
      <c r="A379" s="6">
        <v>19150</v>
      </c>
      <c r="B379" s="6">
        <v>1554</v>
      </c>
      <c r="C379" s="6">
        <v>2303</v>
      </c>
      <c r="D379" s="6">
        <v>2702</v>
      </c>
      <c r="E379" s="6">
        <v>3018</v>
      </c>
      <c r="F379" s="6">
        <v>3319</v>
      </c>
      <c r="G379" s="6">
        <v>3608</v>
      </c>
    </row>
    <row r="380" spans="1:7" x14ac:dyDescent="0.25">
      <c r="A380" s="6">
        <v>19200</v>
      </c>
      <c r="B380" s="6">
        <v>1556</v>
      </c>
      <c r="C380" s="6">
        <v>2306</v>
      </c>
      <c r="D380" s="6">
        <v>2705</v>
      </c>
      <c r="E380" s="6">
        <v>3021</v>
      </c>
      <c r="F380" s="6">
        <v>3323</v>
      </c>
      <c r="G380" s="6">
        <v>3612</v>
      </c>
    </row>
    <row r="381" spans="1:7" x14ac:dyDescent="0.25">
      <c r="A381" s="6">
        <v>19250</v>
      </c>
      <c r="B381" s="6">
        <v>1558</v>
      </c>
      <c r="C381" s="6">
        <v>2309</v>
      </c>
      <c r="D381" s="6">
        <v>2708</v>
      </c>
      <c r="E381" s="6">
        <v>3025</v>
      </c>
      <c r="F381" s="6">
        <v>3327</v>
      </c>
      <c r="G381" s="6">
        <v>3616</v>
      </c>
    </row>
    <row r="382" spans="1:7" x14ac:dyDescent="0.25">
      <c r="A382" s="6">
        <v>19300</v>
      </c>
      <c r="B382" s="6">
        <v>1560</v>
      </c>
      <c r="C382" s="6">
        <v>2312</v>
      </c>
      <c r="D382" s="6">
        <v>2711</v>
      </c>
      <c r="E382" s="6">
        <v>3028</v>
      </c>
      <c r="F382" s="6">
        <v>3331</v>
      </c>
      <c r="G382" s="6">
        <v>3621</v>
      </c>
    </row>
    <row r="383" spans="1:7" x14ac:dyDescent="0.25">
      <c r="A383" s="6">
        <v>19350</v>
      </c>
      <c r="B383" s="6">
        <v>1563</v>
      </c>
      <c r="C383" s="6">
        <v>2315</v>
      </c>
      <c r="D383" s="6">
        <v>2714</v>
      </c>
      <c r="E383" s="6">
        <v>3031</v>
      </c>
      <c r="F383" s="6">
        <v>3335</v>
      </c>
      <c r="G383" s="6">
        <v>3625</v>
      </c>
    </row>
    <row r="384" spans="1:7" x14ac:dyDescent="0.25">
      <c r="A384" s="6">
        <v>19400</v>
      </c>
      <c r="B384" s="6">
        <v>1565</v>
      </c>
      <c r="C384" s="6">
        <v>2318</v>
      </c>
      <c r="D384" s="6">
        <v>2717</v>
      </c>
      <c r="E384" s="6">
        <v>3035</v>
      </c>
      <c r="F384" s="6">
        <v>3338</v>
      </c>
      <c r="G384" s="6">
        <v>3629</v>
      </c>
    </row>
    <row r="385" spans="1:7" x14ac:dyDescent="0.25">
      <c r="A385" s="6">
        <v>19450</v>
      </c>
      <c r="B385" s="6">
        <v>1567</v>
      </c>
      <c r="C385" s="6">
        <v>2320</v>
      </c>
      <c r="D385" s="6">
        <v>2720</v>
      </c>
      <c r="E385" s="6">
        <v>3038</v>
      </c>
      <c r="F385" s="6">
        <v>3342</v>
      </c>
      <c r="G385" s="6">
        <v>3633</v>
      </c>
    </row>
    <row r="386" spans="1:7" x14ac:dyDescent="0.25">
      <c r="A386" s="6">
        <v>19500</v>
      </c>
      <c r="B386" s="6">
        <v>1569</v>
      </c>
      <c r="C386" s="6">
        <v>2323</v>
      </c>
      <c r="D386" s="6">
        <v>2723</v>
      </c>
      <c r="E386" s="6">
        <v>3042</v>
      </c>
      <c r="F386" s="6">
        <v>3346</v>
      </c>
      <c r="G386" s="6">
        <v>3637</v>
      </c>
    </row>
    <row r="387" spans="1:7" x14ac:dyDescent="0.25">
      <c r="A387" s="6">
        <v>19550</v>
      </c>
      <c r="B387" s="6">
        <v>1571</v>
      </c>
      <c r="C387" s="6">
        <v>2326</v>
      </c>
      <c r="D387" s="6">
        <v>2726</v>
      </c>
      <c r="E387" s="6">
        <v>3045</v>
      </c>
      <c r="F387" s="6">
        <v>3350</v>
      </c>
      <c r="G387" s="6">
        <v>3641</v>
      </c>
    </row>
    <row r="388" spans="1:7" x14ac:dyDescent="0.25">
      <c r="A388" s="6">
        <v>19600</v>
      </c>
      <c r="B388" s="6">
        <v>1573</v>
      </c>
      <c r="C388" s="6">
        <v>2329</v>
      </c>
      <c r="D388" s="6">
        <v>2729</v>
      </c>
      <c r="E388" s="6">
        <v>3049</v>
      </c>
      <c r="F388" s="6">
        <v>3353</v>
      </c>
      <c r="G388" s="6">
        <v>3645</v>
      </c>
    </row>
    <row r="389" spans="1:7" x14ac:dyDescent="0.25">
      <c r="A389" s="6">
        <v>19650</v>
      </c>
      <c r="B389" s="6">
        <v>1575</v>
      </c>
      <c r="C389" s="6">
        <v>2332</v>
      </c>
      <c r="D389" s="6">
        <v>2732</v>
      </c>
      <c r="E389" s="6">
        <v>3052</v>
      </c>
      <c r="F389" s="6">
        <v>3357</v>
      </c>
      <c r="G389" s="6">
        <v>3649</v>
      </c>
    </row>
    <row r="390" spans="1:7" x14ac:dyDescent="0.25">
      <c r="A390" s="6">
        <v>19700</v>
      </c>
      <c r="B390" s="6">
        <v>1578</v>
      </c>
      <c r="C390" s="6">
        <v>2335</v>
      </c>
      <c r="D390" s="6">
        <v>2735</v>
      </c>
      <c r="E390" s="6">
        <v>3055</v>
      </c>
      <c r="F390" s="6">
        <v>3361</v>
      </c>
      <c r="G390" s="6">
        <v>3653</v>
      </c>
    </row>
    <row r="391" spans="1:7" x14ac:dyDescent="0.25">
      <c r="A391" s="6">
        <v>19750</v>
      </c>
      <c r="B391" s="6">
        <v>1580</v>
      </c>
      <c r="C391" s="6">
        <v>2338</v>
      </c>
      <c r="D391" s="6">
        <v>2738</v>
      </c>
      <c r="E391" s="6">
        <v>3059</v>
      </c>
      <c r="F391" s="6">
        <v>3365</v>
      </c>
      <c r="G391" s="6">
        <v>3658</v>
      </c>
    </row>
    <row r="392" spans="1:7" x14ac:dyDescent="0.25">
      <c r="A392" s="6">
        <v>19800</v>
      </c>
      <c r="B392" s="6">
        <v>1582</v>
      </c>
      <c r="C392" s="6">
        <v>2341</v>
      </c>
      <c r="D392" s="6">
        <v>2742</v>
      </c>
      <c r="E392" s="6">
        <v>3062</v>
      </c>
      <c r="F392" s="6">
        <v>3369</v>
      </c>
      <c r="G392" s="6">
        <v>3662</v>
      </c>
    </row>
    <row r="393" spans="1:7" x14ac:dyDescent="0.25">
      <c r="A393" s="6">
        <v>19850</v>
      </c>
      <c r="B393" s="6">
        <v>1584</v>
      </c>
      <c r="C393" s="6">
        <v>2344</v>
      </c>
      <c r="D393" s="6">
        <v>2745</v>
      </c>
      <c r="E393" s="6">
        <v>3066</v>
      </c>
      <c r="F393" s="6">
        <v>3372</v>
      </c>
      <c r="G393" s="6">
        <v>3666</v>
      </c>
    </row>
    <row r="394" spans="1:7" x14ac:dyDescent="0.25">
      <c r="A394" s="6">
        <v>19900</v>
      </c>
      <c r="B394" s="6">
        <v>1586</v>
      </c>
      <c r="C394" s="6">
        <v>2347</v>
      </c>
      <c r="D394" s="6">
        <v>2748</v>
      </c>
      <c r="E394" s="6">
        <v>3069</v>
      </c>
      <c r="F394" s="6">
        <v>3376</v>
      </c>
      <c r="G394" s="6">
        <v>3670</v>
      </c>
    </row>
    <row r="395" spans="1:7" x14ac:dyDescent="0.25">
      <c r="A395" s="6">
        <v>19950</v>
      </c>
      <c r="B395" s="6">
        <v>1588</v>
      </c>
      <c r="C395" s="6">
        <v>2350</v>
      </c>
      <c r="D395" s="6">
        <v>2751</v>
      </c>
      <c r="E395" s="6">
        <v>3073</v>
      </c>
      <c r="F395" s="6">
        <v>3380</v>
      </c>
      <c r="G395" s="6">
        <v>3674</v>
      </c>
    </row>
    <row r="396" spans="1:7" x14ac:dyDescent="0.25">
      <c r="A396" s="6">
        <v>20000</v>
      </c>
      <c r="B396" s="6">
        <v>1591</v>
      </c>
      <c r="C396" s="6">
        <v>2353</v>
      </c>
      <c r="D396" s="6">
        <v>2754</v>
      </c>
      <c r="E396" s="6">
        <v>3076</v>
      </c>
      <c r="F396" s="6">
        <v>3384</v>
      </c>
      <c r="G396" s="6">
        <v>3678</v>
      </c>
    </row>
    <row r="397" spans="1:7" x14ac:dyDescent="0.25">
      <c r="A397" s="6">
        <v>20050</v>
      </c>
      <c r="B397" s="6">
        <v>1593</v>
      </c>
      <c r="C397" s="6">
        <v>2355</v>
      </c>
      <c r="D397" s="6">
        <v>2757</v>
      </c>
      <c r="E397" s="6">
        <v>3080</v>
      </c>
      <c r="F397" s="6">
        <v>3387</v>
      </c>
      <c r="G397" s="6">
        <v>3682</v>
      </c>
    </row>
    <row r="398" spans="1:7" x14ac:dyDescent="0.25">
      <c r="A398" s="6">
        <v>20100</v>
      </c>
      <c r="B398" s="6">
        <v>1595</v>
      </c>
      <c r="C398" s="6">
        <v>2358</v>
      </c>
      <c r="D398" s="6">
        <v>2760</v>
      </c>
      <c r="E398" s="6">
        <v>3083</v>
      </c>
      <c r="F398" s="6">
        <v>3391</v>
      </c>
      <c r="G398" s="6">
        <v>3686</v>
      </c>
    </row>
    <row r="399" spans="1:7" x14ac:dyDescent="0.25">
      <c r="A399" s="6">
        <v>20150</v>
      </c>
      <c r="B399" s="6">
        <v>1597</v>
      </c>
      <c r="C399" s="6">
        <v>2361</v>
      </c>
      <c r="D399" s="6">
        <v>2763</v>
      </c>
      <c r="E399" s="6">
        <v>3086</v>
      </c>
      <c r="F399" s="6">
        <v>3395</v>
      </c>
      <c r="G399" s="6">
        <v>3690</v>
      </c>
    </row>
    <row r="400" spans="1:7" x14ac:dyDescent="0.25">
      <c r="A400" s="6">
        <v>20200</v>
      </c>
      <c r="B400" s="6">
        <v>1599</v>
      </c>
      <c r="C400" s="6">
        <v>2364</v>
      </c>
      <c r="D400" s="6">
        <v>2766</v>
      </c>
      <c r="E400" s="6">
        <v>3090</v>
      </c>
      <c r="F400" s="6">
        <v>3399</v>
      </c>
      <c r="G400" s="6">
        <v>3695</v>
      </c>
    </row>
    <row r="401" spans="1:7" x14ac:dyDescent="0.25">
      <c r="A401" s="6">
        <v>20250</v>
      </c>
      <c r="B401" s="6">
        <v>1601</v>
      </c>
      <c r="C401" s="6">
        <v>2367</v>
      </c>
      <c r="D401" s="6">
        <v>2769</v>
      </c>
      <c r="E401" s="6">
        <v>3093</v>
      </c>
      <c r="F401" s="6">
        <v>3403</v>
      </c>
      <c r="G401" s="6">
        <v>3699</v>
      </c>
    </row>
    <row r="402" spans="1:7" x14ac:dyDescent="0.25">
      <c r="A402" s="6">
        <v>20300</v>
      </c>
      <c r="B402" s="6">
        <v>1603</v>
      </c>
      <c r="C402" s="6">
        <v>2370</v>
      </c>
      <c r="D402" s="6">
        <v>2772</v>
      </c>
      <c r="E402" s="6">
        <v>3097</v>
      </c>
      <c r="F402" s="6">
        <v>3406</v>
      </c>
      <c r="G402" s="6">
        <v>3703</v>
      </c>
    </row>
    <row r="403" spans="1:7" x14ac:dyDescent="0.25">
      <c r="A403" s="6">
        <v>20350</v>
      </c>
      <c r="B403" s="6">
        <v>1606</v>
      </c>
      <c r="C403" s="6">
        <v>2373</v>
      </c>
      <c r="D403" s="6">
        <v>2775</v>
      </c>
      <c r="E403" s="6">
        <v>3100</v>
      </c>
      <c r="F403" s="6">
        <v>3410</v>
      </c>
      <c r="G403" s="6">
        <v>3707</v>
      </c>
    </row>
    <row r="404" spans="1:7" x14ac:dyDescent="0.25">
      <c r="A404" s="6">
        <v>20400</v>
      </c>
      <c r="B404" s="6">
        <v>1608</v>
      </c>
      <c r="C404" s="6">
        <v>2376</v>
      </c>
      <c r="D404" s="6">
        <v>2778</v>
      </c>
      <c r="E404" s="6">
        <v>3104</v>
      </c>
      <c r="F404" s="6">
        <v>3414</v>
      </c>
      <c r="G404" s="6">
        <v>3711</v>
      </c>
    </row>
    <row r="405" spans="1:7" x14ac:dyDescent="0.25">
      <c r="A405" s="6">
        <v>20450</v>
      </c>
      <c r="B405" s="6">
        <v>1610</v>
      </c>
      <c r="C405" s="6">
        <v>2379</v>
      </c>
      <c r="D405" s="6">
        <v>2782</v>
      </c>
      <c r="E405" s="6">
        <v>3107</v>
      </c>
      <c r="F405" s="6">
        <v>3418</v>
      </c>
      <c r="G405" s="6">
        <v>3715</v>
      </c>
    </row>
    <row r="406" spans="1:7" x14ac:dyDescent="0.25">
      <c r="A406" s="6">
        <v>20500</v>
      </c>
      <c r="B406" s="6">
        <v>1612</v>
      </c>
      <c r="C406" s="6">
        <v>2382</v>
      </c>
      <c r="D406" s="6">
        <v>2785</v>
      </c>
      <c r="E406" s="6">
        <v>3110</v>
      </c>
      <c r="F406" s="6">
        <v>3421</v>
      </c>
      <c r="G406" s="6">
        <v>3719</v>
      </c>
    </row>
    <row r="407" spans="1:7" x14ac:dyDescent="0.25">
      <c r="A407" s="6">
        <v>20550</v>
      </c>
      <c r="B407" s="6">
        <v>1614</v>
      </c>
      <c r="C407" s="6">
        <v>2385</v>
      </c>
      <c r="D407" s="6">
        <v>2788</v>
      </c>
      <c r="E407" s="6">
        <v>3114</v>
      </c>
      <c r="F407" s="6">
        <v>3425</v>
      </c>
      <c r="G407" s="6">
        <v>3723</v>
      </c>
    </row>
    <row r="408" spans="1:7" x14ac:dyDescent="0.25">
      <c r="A408" s="6">
        <v>20600</v>
      </c>
      <c r="B408" s="6">
        <v>1616</v>
      </c>
      <c r="C408" s="6">
        <v>2388</v>
      </c>
      <c r="D408" s="6">
        <v>2791</v>
      </c>
      <c r="E408" s="6">
        <v>3117</v>
      </c>
      <c r="F408" s="6">
        <v>3429</v>
      </c>
      <c r="G408" s="6">
        <v>3727</v>
      </c>
    </row>
    <row r="409" spans="1:7" x14ac:dyDescent="0.25">
      <c r="A409" s="6">
        <v>20650</v>
      </c>
      <c r="B409" s="6">
        <v>1619</v>
      </c>
      <c r="C409" s="6">
        <v>2390</v>
      </c>
      <c r="D409" s="6">
        <v>2794</v>
      </c>
      <c r="E409" s="6">
        <v>3121</v>
      </c>
      <c r="F409" s="6">
        <v>3433</v>
      </c>
      <c r="G409" s="6">
        <v>3731</v>
      </c>
    </row>
    <row r="410" spans="1:7" x14ac:dyDescent="0.25">
      <c r="A410" s="6">
        <v>20700</v>
      </c>
      <c r="B410" s="6">
        <v>1621</v>
      </c>
      <c r="C410" s="6">
        <v>2393</v>
      </c>
      <c r="D410" s="6">
        <v>2797</v>
      </c>
      <c r="E410" s="6">
        <v>3124</v>
      </c>
      <c r="F410" s="6">
        <v>3437</v>
      </c>
      <c r="G410" s="6">
        <v>3736</v>
      </c>
    </row>
    <row r="411" spans="1:7" x14ac:dyDescent="0.25">
      <c r="A411" s="6">
        <v>20750</v>
      </c>
      <c r="B411" s="6">
        <v>1623</v>
      </c>
      <c r="C411" s="6">
        <v>2396</v>
      </c>
      <c r="D411" s="6">
        <v>2800</v>
      </c>
      <c r="E411" s="6">
        <v>3128</v>
      </c>
      <c r="F411" s="6">
        <v>3440</v>
      </c>
      <c r="G411" s="6">
        <v>3740</v>
      </c>
    </row>
    <row r="412" spans="1:7" x14ac:dyDescent="0.25">
      <c r="A412" s="6">
        <v>20800</v>
      </c>
      <c r="B412" s="6">
        <v>1625</v>
      </c>
      <c r="C412" s="6">
        <v>2399</v>
      </c>
      <c r="D412" s="6">
        <v>2803</v>
      </c>
      <c r="E412" s="6">
        <v>3131</v>
      </c>
      <c r="F412" s="6">
        <v>3444</v>
      </c>
      <c r="G412" s="6">
        <v>3744</v>
      </c>
    </row>
    <row r="413" spans="1:7" x14ac:dyDescent="0.25">
      <c r="A413" s="6">
        <v>20850</v>
      </c>
      <c r="B413" s="6">
        <v>1627</v>
      </c>
      <c r="C413" s="6">
        <v>2402</v>
      </c>
      <c r="D413" s="6">
        <v>2806</v>
      </c>
      <c r="E413" s="6">
        <v>3135</v>
      </c>
      <c r="F413" s="6">
        <v>3448</v>
      </c>
      <c r="G413" s="6">
        <v>3748</v>
      </c>
    </row>
    <row r="414" spans="1:7" x14ac:dyDescent="0.25">
      <c r="A414" s="6">
        <v>20900</v>
      </c>
      <c r="B414" s="6">
        <v>1629</v>
      </c>
      <c r="C414" s="6">
        <v>2405</v>
      </c>
      <c r="D414" s="6">
        <v>2809</v>
      </c>
      <c r="E414" s="6">
        <v>3138</v>
      </c>
      <c r="F414" s="6">
        <v>3452</v>
      </c>
      <c r="G414" s="6">
        <v>3752</v>
      </c>
    </row>
    <row r="415" spans="1:7" x14ac:dyDescent="0.25">
      <c r="A415" s="6">
        <v>20950</v>
      </c>
      <c r="B415" s="6">
        <v>1631</v>
      </c>
      <c r="C415" s="6">
        <v>2408</v>
      </c>
      <c r="D415" s="6">
        <v>2812</v>
      </c>
      <c r="E415" s="6">
        <v>3141</v>
      </c>
      <c r="F415" s="6">
        <v>3456</v>
      </c>
      <c r="G415" s="6">
        <v>3756</v>
      </c>
    </row>
    <row r="416" spans="1:7" x14ac:dyDescent="0.25">
      <c r="A416" s="6">
        <v>21000</v>
      </c>
      <c r="B416" s="6">
        <v>1634</v>
      </c>
      <c r="C416" s="6">
        <v>2411</v>
      </c>
      <c r="D416" s="6">
        <v>2815</v>
      </c>
      <c r="E416" s="6">
        <v>3145</v>
      </c>
      <c r="F416" s="6">
        <v>3459</v>
      </c>
      <c r="G416" s="6">
        <v>3760</v>
      </c>
    </row>
    <row r="417" spans="1:7" x14ac:dyDescent="0.25">
      <c r="A417" s="6">
        <v>21050</v>
      </c>
      <c r="B417" s="6">
        <v>1636</v>
      </c>
      <c r="C417" s="6">
        <v>2414</v>
      </c>
      <c r="D417" s="6">
        <v>2818</v>
      </c>
      <c r="E417" s="6">
        <v>3148</v>
      </c>
      <c r="F417" s="6">
        <v>3463</v>
      </c>
      <c r="G417" s="6">
        <v>3764</v>
      </c>
    </row>
    <row r="418" spans="1:7" x14ac:dyDescent="0.25">
      <c r="A418" s="6">
        <v>21100</v>
      </c>
      <c r="B418" s="6">
        <v>1638</v>
      </c>
      <c r="C418" s="6">
        <v>2417</v>
      </c>
      <c r="D418" s="6">
        <v>2822</v>
      </c>
      <c r="E418" s="6">
        <v>3152</v>
      </c>
      <c r="F418" s="6">
        <v>3467</v>
      </c>
      <c r="G418" s="6">
        <v>3768</v>
      </c>
    </row>
    <row r="419" spans="1:7" x14ac:dyDescent="0.25">
      <c r="A419" s="6">
        <v>21150</v>
      </c>
      <c r="B419" s="6">
        <v>1640</v>
      </c>
      <c r="C419" s="6">
        <v>2420</v>
      </c>
      <c r="D419" s="6">
        <v>2825</v>
      </c>
      <c r="E419" s="6">
        <v>3155</v>
      </c>
      <c r="F419" s="6">
        <v>3471</v>
      </c>
      <c r="G419" s="6">
        <v>3773</v>
      </c>
    </row>
    <row r="420" spans="1:7" x14ac:dyDescent="0.25">
      <c r="A420" s="6">
        <v>21200</v>
      </c>
      <c r="B420" s="6">
        <v>1642</v>
      </c>
      <c r="C420" s="6">
        <v>2423</v>
      </c>
      <c r="D420" s="6">
        <v>2828</v>
      </c>
      <c r="E420" s="6">
        <v>3159</v>
      </c>
      <c r="F420" s="6">
        <v>3474</v>
      </c>
      <c r="G420" s="6">
        <v>3777</v>
      </c>
    </row>
    <row r="421" spans="1:7" x14ac:dyDescent="0.25">
      <c r="A421" s="6">
        <v>21250</v>
      </c>
      <c r="B421" s="6">
        <v>1644</v>
      </c>
      <c r="C421" s="6">
        <v>2425</v>
      </c>
      <c r="D421" s="6">
        <v>2831</v>
      </c>
      <c r="E421" s="6">
        <v>3162</v>
      </c>
      <c r="F421" s="6">
        <v>3478</v>
      </c>
      <c r="G421" s="6">
        <v>3781</v>
      </c>
    </row>
    <row r="422" spans="1:7" x14ac:dyDescent="0.25">
      <c r="A422" s="6">
        <v>21300</v>
      </c>
      <c r="B422" s="6">
        <v>1647</v>
      </c>
      <c r="C422" s="6">
        <v>2428</v>
      </c>
      <c r="D422" s="6">
        <v>2834</v>
      </c>
      <c r="E422" s="6">
        <v>3165</v>
      </c>
      <c r="F422" s="6">
        <v>3482</v>
      </c>
      <c r="G422" s="6">
        <v>3785</v>
      </c>
    </row>
    <row r="423" spans="1:7" x14ac:dyDescent="0.25">
      <c r="A423" s="6">
        <v>21350</v>
      </c>
      <c r="B423" s="6">
        <v>1649</v>
      </c>
      <c r="C423" s="6">
        <v>2431</v>
      </c>
      <c r="D423" s="6">
        <v>2837</v>
      </c>
      <c r="E423" s="6">
        <v>3169</v>
      </c>
      <c r="F423" s="6">
        <v>3486</v>
      </c>
      <c r="G423" s="6">
        <v>3789</v>
      </c>
    </row>
    <row r="424" spans="1:7" x14ac:dyDescent="0.25">
      <c r="A424" s="6">
        <v>21400</v>
      </c>
      <c r="B424" s="6">
        <v>1651</v>
      </c>
      <c r="C424" s="6">
        <v>2434</v>
      </c>
      <c r="D424" s="6">
        <v>2840</v>
      </c>
      <c r="E424" s="6">
        <v>3172</v>
      </c>
      <c r="F424" s="6">
        <v>3490</v>
      </c>
      <c r="G424" s="6">
        <v>3793</v>
      </c>
    </row>
    <row r="425" spans="1:7" x14ac:dyDescent="0.25">
      <c r="A425" s="6">
        <v>21450</v>
      </c>
      <c r="B425" s="6">
        <v>1653</v>
      </c>
      <c r="C425" s="6">
        <v>2437</v>
      </c>
      <c r="D425" s="6">
        <v>2843</v>
      </c>
      <c r="E425" s="6">
        <v>3176</v>
      </c>
      <c r="F425" s="6">
        <v>3493</v>
      </c>
      <c r="G425" s="6">
        <v>3797</v>
      </c>
    </row>
    <row r="426" spans="1:7" x14ac:dyDescent="0.25">
      <c r="A426" s="6">
        <v>21500</v>
      </c>
      <c r="B426" s="6">
        <v>1655</v>
      </c>
      <c r="C426" s="6">
        <v>2440</v>
      </c>
      <c r="D426" s="6">
        <v>2846</v>
      </c>
      <c r="E426" s="6">
        <v>3179</v>
      </c>
      <c r="F426" s="6">
        <v>3497</v>
      </c>
      <c r="G426" s="6">
        <v>3801</v>
      </c>
    </row>
    <row r="427" spans="1:7" x14ac:dyDescent="0.25">
      <c r="A427" s="6">
        <v>21550</v>
      </c>
      <c r="B427" s="6">
        <v>1657</v>
      </c>
      <c r="C427" s="6">
        <v>2443</v>
      </c>
      <c r="D427" s="6">
        <v>2849</v>
      </c>
      <c r="E427" s="6">
        <v>3183</v>
      </c>
      <c r="F427" s="6">
        <v>3501</v>
      </c>
      <c r="G427" s="6">
        <v>3805</v>
      </c>
    </row>
    <row r="428" spans="1:7" x14ac:dyDescent="0.25">
      <c r="A428" s="6">
        <v>21600</v>
      </c>
      <c r="B428" s="6">
        <v>1659</v>
      </c>
      <c r="C428" s="6">
        <v>2446</v>
      </c>
      <c r="D428" s="6">
        <v>2853</v>
      </c>
      <c r="E428" s="6">
        <v>3187</v>
      </c>
      <c r="F428" s="6">
        <v>3506</v>
      </c>
      <c r="G428" s="6">
        <v>3811</v>
      </c>
    </row>
    <row r="429" spans="1:7" x14ac:dyDescent="0.25">
      <c r="A429" s="6">
        <v>21650</v>
      </c>
      <c r="B429" s="6">
        <v>1661</v>
      </c>
      <c r="C429" s="6">
        <v>2449</v>
      </c>
      <c r="D429" s="6">
        <v>2857</v>
      </c>
      <c r="E429" s="6">
        <v>3191</v>
      </c>
      <c r="F429" s="6">
        <v>3510</v>
      </c>
      <c r="G429" s="6">
        <v>3816</v>
      </c>
    </row>
    <row r="430" spans="1:7" x14ac:dyDescent="0.25">
      <c r="A430" s="6">
        <v>21700</v>
      </c>
      <c r="B430" s="6">
        <v>1663</v>
      </c>
      <c r="C430" s="6">
        <v>2452</v>
      </c>
      <c r="D430" s="6">
        <v>2861</v>
      </c>
      <c r="E430" s="6">
        <v>3195</v>
      </c>
      <c r="F430" s="6">
        <v>3515</v>
      </c>
      <c r="G430" s="6">
        <v>3821</v>
      </c>
    </row>
    <row r="431" spans="1:7" x14ac:dyDescent="0.25">
      <c r="A431" s="6">
        <v>21750</v>
      </c>
      <c r="B431" s="6">
        <v>1665</v>
      </c>
      <c r="C431" s="6">
        <v>2455</v>
      </c>
      <c r="D431" s="6">
        <v>2865</v>
      </c>
      <c r="E431" s="6">
        <v>3200</v>
      </c>
      <c r="F431" s="6">
        <v>3520</v>
      </c>
      <c r="G431" s="6">
        <v>3826</v>
      </c>
    </row>
    <row r="432" spans="1:7" x14ac:dyDescent="0.25">
      <c r="A432" s="6">
        <v>21800</v>
      </c>
      <c r="B432" s="6">
        <v>1667</v>
      </c>
      <c r="C432" s="6">
        <v>2458</v>
      </c>
      <c r="D432" s="6">
        <v>2868</v>
      </c>
      <c r="E432" s="6">
        <v>3204</v>
      </c>
      <c r="F432" s="6">
        <v>3524</v>
      </c>
      <c r="G432" s="6">
        <v>3831</v>
      </c>
    </row>
    <row r="433" spans="1:7" x14ac:dyDescent="0.25">
      <c r="A433" s="6">
        <v>21850</v>
      </c>
      <c r="B433" s="6">
        <v>1668</v>
      </c>
      <c r="C433" s="6">
        <v>2461</v>
      </c>
      <c r="D433" s="6">
        <v>2872</v>
      </c>
      <c r="E433" s="6">
        <v>3208</v>
      </c>
      <c r="F433" s="6">
        <v>3529</v>
      </c>
      <c r="G433" s="6">
        <v>3836</v>
      </c>
    </row>
    <row r="434" spans="1:7" x14ac:dyDescent="0.25">
      <c r="A434" s="6">
        <v>21900</v>
      </c>
      <c r="B434" s="6">
        <v>1670</v>
      </c>
      <c r="C434" s="6">
        <v>2464</v>
      </c>
      <c r="D434" s="6">
        <v>2876</v>
      </c>
      <c r="E434" s="6">
        <v>3213</v>
      </c>
      <c r="F434" s="6">
        <v>3534</v>
      </c>
      <c r="G434" s="6">
        <v>3841</v>
      </c>
    </row>
    <row r="435" spans="1:7" x14ac:dyDescent="0.25">
      <c r="A435" s="6">
        <v>21950</v>
      </c>
      <c r="B435" s="6">
        <v>1672</v>
      </c>
      <c r="C435" s="6">
        <v>2467</v>
      </c>
      <c r="D435" s="6">
        <v>2880</v>
      </c>
      <c r="E435" s="6">
        <v>3217</v>
      </c>
      <c r="F435" s="6">
        <v>3539</v>
      </c>
      <c r="G435" s="6">
        <v>3846</v>
      </c>
    </row>
    <row r="436" spans="1:7" x14ac:dyDescent="0.25">
      <c r="A436" s="6">
        <v>22000</v>
      </c>
      <c r="B436" s="6">
        <v>1674</v>
      </c>
      <c r="C436" s="6">
        <v>2470</v>
      </c>
      <c r="D436" s="6">
        <v>2884</v>
      </c>
      <c r="E436" s="6">
        <v>3221</v>
      </c>
      <c r="F436" s="6">
        <v>3543</v>
      </c>
      <c r="G436" s="6">
        <v>3852</v>
      </c>
    </row>
    <row r="437" spans="1:7" x14ac:dyDescent="0.25">
      <c r="A437" s="6">
        <v>22050</v>
      </c>
      <c r="B437" s="6">
        <v>1676</v>
      </c>
      <c r="C437" s="6">
        <v>2473</v>
      </c>
      <c r="D437" s="6">
        <v>2888</v>
      </c>
      <c r="E437" s="6">
        <v>3225</v>
      </c>
      <c r="F437" s="6">
        <v>3548</v>
      </c>
      <c r="G437" s="6">
        <v>3857</v>
      </c>
    </row>
    <row r="438" spans="1:7" x14ac:dyDescent="0.25">
      <c r="A438" s="6">
        <v>22100</v>
      </c>
      <c r="B438" s="6">
        <v>1678</v>
      </c>
      <c r="C438" s="6">
        <v>2476</v>
      </c>
      <c r="D438" s="6">
        <v>2891</v>
      </c>
      <c r="E438" s="6">
        <v>3230</v>
      </c>
      <c r="F438" s="6">
        <v>3553</v>
      </c>
      <c r="G438" s="6">
        <v>3862</v>
      </c>
    </row>
    <row r="439" spans="1:7" x14ac:dyDescent="0.25">
      <c r="A439" s="6">
        <v>22150</v>
      </c>
      <c r="B439" s="6">
        <v>1680</v>
      </c>
      <c r="C439" s="6">
        <v>2479</v>
      </c>
      <c r="D439" s="6">
        <v>2895</v>
      </c>
      <c r="E439" s="6">
        <v>3234</v>
      </c>
      <c r="F439" s="6">
        <v>3557</v>
      </c>
      <c r="G439" s="6">
        <v>3867</v>
      </c>
    </row>
    <row r="440" spans="1:7" x14ac:dyDescent="0.25">
      <c r="A440" s="6">
        <v>22200</v>
      </c>
      <c r="B440" s="6">
        <v>1681</v>
      </c>
      <c r="C440" s="6">
        <v>2482</v>
      </c>
      <c r="D440" s="6">
        <v>2899</v>
      </c>
      <c r="E440" s="6">
        <v>3238</v>
      </c>
      <c r="F440" s="6">
        <v>3562</v>
      </c>
      <c r="G440" s="6">
        <v>3872</v>
      </c>
    </row>
    <row r="441" spans="1:7" x14ac:dyDescent="0.25">
      <c r="A441" s="6">
        <v>22250</v>
      </c>
      <c r="B441" s="6">
        <v>1683</v>
      </c>
      <c r="C441" s="6">
        <v>2485</v>
      </c>
      <c r="D441" s="6">
        <v>2903</v>
      </c>
      <c r="E441" s="6">
        <v>3243</v>
      </c>
      <c r="F441" s="6">
        <v>3567</v>
      </c>
      <c r="G441" s="6">
        <v>3877</v>
      </c>
    </row>
    <row r="442" spans="1:7" x14ac:dyDescent="0.25">
      <c r="A442" s="6">
        <v>22300</v>
      </c>
      <c r="B442" s="6">
        <v>1685</v>
      </c>
      <c r="C442" s="6">
        <v>2488</v>
      </c>
      <c r="D442" s="6">
        <v>2907</v>
      </c>
      <c r="E442" s="6">
        <v>3247</v>
      </c>
      <c r="F442" s="6">
        <v>3571</v>
      </c>
      <c r="G442" s="6">
        <v>3882</v>
      </c>
    </row>
    <row r="443" spans="1:7" x14ac:dyDescent="0.25">
      <c r="A443" s="6">
        <v>22350</v>
      </c>
      <c r="B443" s="6">
        <v>1687</v>
      </c>
      <c r="C443" s="6">
        <v>2491</v>
      </c>
      <c r="D443" s="6">
        <v>2911</v>
      </c>
      <c r="E443" s="6">
        <v>3251</v>
      </c>
      <c r="F443" s="6">
        <v>3576</v>
      </c>
      <c r="G443" s="6">
        <v>3887</v>
      </c>
    </row>
    <row r="444" spans="1:7" x14ac:dyDescent="0.25">
      <c r="A444" s="6">
        <v>22400</v>
      </c>
      <c r="B444" s="6">
        <v>1689</v>
      </c>
      <c r="C444" s="6">
        <v>2494</v>
      </c>
      <c r="D444" s="6">
        <v>2914</v>
      </c>
      <c r="E444" s="6">
        <v>3255</v>
      </c>
      <c r="F444" s="6">
        <v>3581</v>
      </c>
      <c r="G444" s="6">
        <v>3892</v>
      </c>
    </row>
    <row r="445" spans="1:7" x14ac:dyDescent="0.25">
      <c r="A445" s="6">
        <v>22450</v>
      </c>
      <c r="B445" s="6">
        <v>1691</v>
      </c>
      <c r="C445" s="6">
        <v>2497</v>
      </c>
      <c r="D445" s="6">
        <v>2918</v>
      </c>
      <c r="E445" s="6">
        <v>3260</v>
      </c>
      <c r="F445" s="6">
        <v>3586</v>
      </c>
      <c r="G445" s="6">
        <v>3898</v>
      </c>
    </row>
    <row r="446" spans="1:7" x14ac:dyDescent="0.25">
      <c r="A446" s="6">
        <v>22500</v>
      </c>
      <c r="B446" s="6">
        <v>1692</v>
      </c>
      <c r="C446" s="6">
        <v>2500</v>
      </c>
      <c r="D446" s="6">
        <v>2922</v>
      </c>
      <c r="E446" s="6">
        <v>3264</v>
      </c>
      <c r="F446" s="6">
        <v>3590</v>
      </c>
      <c r="G446" s="6">
        <v>3903</v>
      </c>
    </row>
    <row r="447" spans="1:7" x14ac:dyDescent="0.25">
      <c r="A447" s="6">
        <v>22550</v>
      </c>
      <c r="B447" s="6">
        <v>1694</v>
      </c>
      <c r="C447" s="6">
        <v>2503</v>
      </c>
      <c r="D447" s="6">
        <v>2926</v>
      </c>
      <c r="E447" s="6">
        <v>3268</v>
      </c>
      <c r="F447" s="6">
        <v>3595</v>
      </c>
      <c r="G447" s="6">
        <v>3908</v>
      </c>
    </row>
    <row r="448" spans="1:7" x14ac:dyDescent="0.25">
      <c r="A448" s="6">
        <v>22600</v>
      </c>
      <c r="B448" s="6">
        <v>1696</v>
      </c>
      <c r="C448" s="6">
        <v>2506</v>
      </c>
      <c r="D448" s="6">
        <v>2930</v>
      </c>
      <c r="E448" s="6">
        <v>3272</v>
      </c>
      <c r="F448" s="6">
        <v>3600</v>
      </c>
      <c r="G448" s="6">
        <v>3913</v>
      </c>
    </row>
    <row r="449" spans="1:7" x14ac:dyDescent="0.25">
      <c r="A449" s="6">
        <v>22650</v>
      </c>
      <c r="B449" s="6">
        <v>1698</v>
      </c>
      <c r="C449" s="6">
        <v>2509</v>
      </c>
      <c r="D449" s="6">
        <v>2934</v>
      </c>
      <c r="E449" s="6">
        <v>3277</v>
      </c>
      <c r="F449" s="6">
        <v>3604</v>
      </c>
      <c r="G449" s="6">
        <v>3918</v>
      </c>
    </row>
    <row r="450" spans="1:7" x14ac:dyDescent="0.25">
      <c r="A450" s="6">
        <v>22700</v>
      </c>
      <c r="B450" s="6">
        <v>1700</v>
      </c>
      <c r="C450" s="6">
        <v>2512</v>
      </c>
      <c r="D450" s="6">
        <v>2937</v>
      </c>
      <c r="E450" s="6">
        <v>3281</v>
      </c>
      <c r="F450" s="6">
        <v>3609</v>
      </c>
      <c r="G450" s="6">
        <v>3923</v>
      </c>
    </row>
    <row r="451" spans="1:7" x14ac:dyDescent="0.25">
      <c r="A451" s="6">
        <v>22750</v>
      </c>
      <c r="B451" s="6">
        <v>1702</v>
      </c>
      <c r="C451" s="6">
        <v>2515</v>
      </c>
      <c r="D451" s="6">
        <v>2941</v>
      </c>
      <c r="E451" s="6">
        <v>3285</v>
      </c>
      <c r="F451" s="6">
        <v>3614</v>
      </c>
      <c r="G451" s="6">
        <v>3928</v>
      </c>
    </row>
    <row r="452" spans="1:7" x14ac:dyDescent="0.25">
      <c r="A452" s="6">
        <v>22800</v>
      </c>
      <c r="B452" s="6">
        <v>1704</v>
      </c>
      <c r="C452" s="6">
        <v>2518</v>
      </c>
      <c r="D452" s="6">
        <v>2945</v>
      </c>
      <c r="E452" s="6">
        <v>3290</v>
      </c>
      <c r="F452" s="6">
        <v>3619</v>
      </c>
      <c r="G452" s="6">
        <v>3933</v>
      </c>
    </row>
    <row r="453" spans="1:7" x14ac:dyDescent="0.25">
      <c r="A453" s="6">
        <v>22850</v>
      </c>
      <c r="B453" s="6">
        <v>1705</v>
      </c>
      <c r="C453" s="6">
        <v>2521</v>
      </c>
      <c r="D453" s="6">
        <v>2949</v>
      </c>
      <c r="E453" s="6">
        <v>3294</v>
      </c>
      <c r="F453" s="6">
        <v>3623</v>
      </c>
      <c r="G453" s="6">
        <v>3938</v>
      </c>
    </row>
    <row r="454" spans="1:7" x14ac:dyDescent="0.25">
      <c r="A454" s="6">
        <v>22900</v>
      </c>
      <c r="B454" s="6">
        <v>1707</v>
      </c>
      <c r="C454" s="6">
        <v>2524</v>
      </c>
      <c r="D454" s="6">
        <v>2953</v>
      </c>
      <c r="E454" s="6">
        <v>3298</v>
      </c>
      <c r="F454" s="6">
        <v>3628</v>
      </c>
      <c r="G454" s="6">
        <v>3944</v>
      </c>
    </row>
    <row r="455" spans="1:7" x14ac:dyDescent="0.25">
      <c r="A455" s="6">
        <v>22950</v>
      </c>
      <c r="B455" s="6">
        <v>1709</v>
      </c>
      <c r="C455" s="6">
        <v>2527</v>
      </c>
      <c r="D455" s="6">
        <v>2957</v>
      </c>
      <c r="E455" s="6">
        <v>3302</v>
      </c>
      <c r="F455" s="6">
        <v>3633</v>
      </c>
      <c r="G455" s="6">
        <v>3949</v>
      </c>
    </row>
    <row r="456" spans="1:7" x14ac:dyDescent="0.25">
      <c r="A456" s="6">
        <v>23000</v>
      </c>
      <c r="B456" s="6">
        <v>1711</v>
      </c>
      <c r="C456" s="6">
        <v>2530</v>
      </c>
      <c r="D456" s="6">
        <v>2960</v>
      </c>
      <c r="E456" s="6">
        <v>3307</v>
      </c>
      <c r="F456" s="6">
        <v>3637</v>
      </c>
      <c r="G456" s="6">
        <v>3954</v>
      </c>
    </row>
    <row r="457" spans="1:7" x14ac:dyDescent="0.25">
      <c r="A457" s="6">
        <v>23050</v>
      </c>
      <c r="B457" s="6">
        <v>1713</v>
      </c>
      <c r="C457" s="6">
        <v>2533</v>
      </c>
      <c r="D457" s="6">
        <v>2964</v>
      </c>
      <c r="E457" s="6">
        <v>3311</v>
      </c>
      <c r="F457" s="6">
        <v>3642</v>
      </c>
      <c r="G457" s="6">
        <v>3959</v>
      </c>
    </row>
    <row r="458" spans="1:7" x14ac:dyDescent="0.25">
      <c r="A458" s="6">
        <v>23100</v>
      </c>
      <c r="B458" s="6">
        <v>1715</v>
      </c>
      <c r="C458" s="6">
        <v>2536</v>
      </c>
      <c r="D458" s="6">
        <v>2968</v>
      </c>
      <c r="E458" s="6">
        <v>3315</v>
      </c>
      <c r="F458" s="6">
        <v>3647</v>
      </c>
      <c r="G458" s="6">
        <v>3964</v>
      </c>
    </row>
    <row r="459" spans="1:7" x14ac:dyDescent="0.25">
      <c r="A459" s="6">
        <v>23150</v>
      </c>
      <c r="B459" s="6">
        <v>1717</v>
      </c>
      <c r="C459" s="6">
        <v>2539</v>
      </c>
      <c r="D459" s="6">
        <v>2972</v>
      </c>
      <c r="E459" s="6">
        <v>3320</v>
      </c>
      <c r="F459" s="6">
        <v>3651</v>
      </c>
      <c r="G459" s="6">
        <v>3969</v>
      </c>
    </row>
    <row r="460" spans="1:7" x14ac:dyDescent="0.25">
      <c r="A460" s="6">
        <v>23200</v>
      </c>
      <c r="B460" s="6">
        <v>1718</v>
      </c>
      <c r="C460" s="6">
        <v>2542</v>
      </c>
      <c r="D460" s="6">
        <v>2976</v>
      </c>
      <c r="E460" s="6">
        <v>3324</v>
      </c>
      <c r="F460" s="6">
        <v>3656</v>
      </c>
      <c r="G460" s="6">
        <v>3974</v>
      </c>
    </row>
    <row r="461" spans="1:7" x14ac:dyDescent="0.25">
      <c r="A461" s="6">
        <v>23250</v>
      </c>
      <c r="B461" s="6">
        <v>1720</v>
      </c>
      <c r="C461" s="6">
        <v>2545</v>
      </c>
      <c r="D461" s="6">
        <v>2979</v>
      </c>
      <c r="E461" s="6">
        <v>3328</v>
      </c>
      <c r="F461" s="6">
        <v>3661</v>
      </c>
      <c r="G461" s="6">
        <v>3979</v>
      </c>
    </row>
    <row r="462" spans="1:7" x14ac:dyDescent="0.25">
      <c r="A462" s="6">
        <v>23300</v>
      </c>
      <c r="B462" s="6">
        <v>1722</v>
      </c>
      <c r="C462" s="6">
        <v>2548</v>
      </c>
      <c r="D462" s="6">
        <v>2983</v>
      </c>
      <c r="E462" s="6">
        <v>3332</v>
      </c>
      <c r="F462" s="6">
        <v>3666</v>
      </c>
      <c r="G462" s="6">
        <v>3984</v>
      </c>
    </row>
    <row r="463" spans="1:7" x14ac:dyDescent="0.25">
      <c r="A463" s="6">
        <v>23350</v>
      </c>
      <c r="B463" s="6">
        <v>1724</v>
      </c>
      <c r="C463" s="6">
        <v>2551</v>
      </c>
      <c r="D463" s="6">
        <v>2987</v>
      </c>
      <c r="E463" s="6">
        <v>3337</v>
      </c>
      <c r="F463" s="6">
        <v>3670</v>
      </c>
      <c r="G463" s="6">
        <v>3990</v>
      </c>
    </row>
    <row r="464" spans="1:7" x14ac:dyDescent="0.25">
      <c r="A464" s="6">
        <v>23400</v>
      </c>
      <c r="B464" s="6">
        <v>1726</v>
      </c>
      <c r="C464" s="6">
        <v>2554</v>
      </c>
      <c r="D464" s="6">
        <v>2991</v>
      </c>
      <c r="E464" s="6">
        <v>3341</v>
      </c>
      <c r="F464" s="6">
        <v>3675</v>
      </c>
      <c r="G464" s="6">
        <v>3995</v>
      </c>
    </row>
    <row r="465" spans="1:7" x14ac:dyDescent="0.25">
      <c r="A465" s="6">
        <v>23450</v>
      </c>
      <c r="B465" s="6">
        <v>1728</v>
      </c>
      <c r="C465" s="6">
        <v>2557</v>
      </c>
      <c r="D465" s="6">
        <v>2995</v>
      </c>
      <c r="E465" s="6">
        <v>3345</v>
      </c>
      <c r="F465" s="6">
        <v>3680</v>
      </c>
      <c r="G465" s="6">
        <v>4000</v>
      </c>
    </row>
    <row r="466" spans="1:7" x14ac:dyDescent="0.25">
      <c r="A466" s="6">
        <v>23500</v>
      </c>
      <c r="B466" s="6">
        <v>1730</v>
      </c>
      <c r="C466" s="6">
        <v>2560</v>
      </c>
      <c r="D466" s="6">
        <v>2999</v>
      </c>
      <c r="E466" s="6">
        <v>3349</v>
      </c>
      <c r="F466" s="6">
        <v>3684</v>
      </c>
      <c r="G466" s="6">
        <v>4005</v>
      </c>
    </row>
    <row r="467" spans="1:7" x14ac:dyDescent="0.25">
      <c r="A467" s="6">
        <v>23550</v>
      </c>
      <c r="B467" s="6">
        <v>1731</v>
      </c>
      <c r="C467" s="6">
        <v>2563</v>
      </c>
      <c r="D467" s="6">
        <v>3002</v>
      </c>
      <c r="E467" s="6">
        <v>3354</v>
      </c>
      <c r="F467" s="6">
        <v>3689</v>
      </c>
      <c r="G467" s="6">
        <v>4010</v>
      </c>
    </row>
    <row r="468" spans="1:7" x14ac:dyDescent="0.25">
      <c r="A468" s="6">
        <v>23600</v>
      </c>
      <c r="B468" s="6">
        <v>1733</v>
      </c>
      <c r="C468" s="6">
        <v>2566</v>
      </c>
      <c r="D468" s="6">
        <v>3006</v>
      </c>
      <c r="E468" s="6">
        <v>3358</v>
      </c>
      <c r="F468" s="6">
        <v>3694</v>
      </c>
      <c r="G468" s="6">
        <v>4015</v>
      </c>
    </row>
    <row r="469" spans="1:7" x14ac:dyDescent="0.25">
      <c r="A469" s="6">
        <v>23650</v>
      </c>
      <c r="B469" s="6">
        <v>1735</v>
      </c>
      <c r="C469" s="6">
        <v>2569</v>
      </c>
      <c r="D469" s="6">
        <v>3010</v>
      </c>
      <c r="E469" s="6">
        <v>3362</v>
      </c>
      <c r="F469" s="6">
        <v>3699</v>
      </c>
      <c r="G469" s="6">
        <v>4020</v>
      </c>
    </row>
    <row r="470" spans="1:7" x14ac:dyDescent="0.25">
      <c r="A470" s="6">
        <v>23700</v>
      </c>
      <c r="B470" s="6">
        <v>1737</v>
      </c>
      <c r="C470" s="6">
        <v>2572</v>
      </c>
      <c r="D470" s="6">
        <v>3014</v>
      </c>
      <c r="E470" s="6">
        <v>3367</v>
      </c>
      <c r="F470" s="6">
        <v>3703</v>
      </c>
      <c r="G470" s="6">
        <v>4025</v>
      </c>
    </row>
    <row r="471" spans="1:7" x14ac:dyDescent="0.25">
      <c r="A471" s="6">
        <v>23750</v>
      </c>
      <c r="B471" s="6">
        <v>1739</v>
      </c>
      <c r="C471" s="6">
        <v>2575</v>
      </c>
      <c r="D471" s="6">
        <v>3018</v>
      </c>
      <c r="E471" s="6">
        <v>3371</v>
      </c>
      <c r="F471" s="6">
        <v>3708</v>
      </c>
      <c r="G471" s="6">
        <v>4031</v>
      </c>
    </row>
    <row r="472" spans="1:7" x14ac:dyDescent="0.25">
      <c r="A472" s="6">
        <v>23800</v>
      </c>
      <c r="B472" s="6">
        <v>1741</v>
      </c>
      <c r="C472" s="6">
        <v>2578</v>
      </c>
      <c r="D472" s="6">
        <v>3022</v>
      </c>
      <c r="E472" s="6">
        <v>3375</v>
      </c>
      <c r="F472" s="6">
        <v>3713</v>
      </c>
      <c r="G472" s="6">
        <v>4036</v>
      </c>
    </row>
    <row r="473" spans="1:7" x14ac:dyDescent="0.25">
      <c r="A473" s="6">
        <v>23850</v>
      </c>
      <c r="B473" s="6">
        <v>1742</v>
      </c>
      <c r="C473" s="6">
        <v>2581</v>
      </c>
      <c r="D473" s="6">
        <v>3025</v>
      </c>
      <c r="E473" s="6">
        <v>3379</v>
      </c>
      <c r="F473" s="6">
        <v>3717</v>
      </c>
      <c r="G473" s="6">
        <v>4041</v>
      </c>
    </row>
    <row r="474" spans="1:7" x14ac:dyDescent="0.25">
      <c r="A474" s="6">
        <v>23900</v>
      </c>
      <c r="B474" s="6">
        <v>1744</v>
      </c>
      <c r="C474" s="6">
        <v>2584</v>
      </c>
      <c r="D474" s="6">
        <v>3029</v>
      </c>
      <c r="E474" s="6">
        <v>3384</v>
      </c>
      <c r="F474" s="6">
        <v>3722</v>
      </c>
      <c r="G474" s="6">
        <v>4046</v>
      </c>
    </row>
    <row r="475" spans="1:7" x14ac:dyDescent="0.25">
      <c r="A475" s="6">
        <v>23950</v>
      </c>
      <c r="B475" s="6">
        <v>1746</v>
      </c>
      <c r="C475" s="6">
        <v>2587</v>
      </c>
      <c r="D475" s="6">
        <v>3033</v>
      </c>
      <c r="E475" s="6">
        <v>3388</v>
      </c>
      <c r="F475" s="6">
        <v>3727</v>
      </c>
      <c r="G475" s="6">
        <v>4051</v>
      </c>
    </row>
    <row r="476" spans="1:7" x14ac:dyDescent="0.25">
      <c r="A476" s="6">
        <v>24000</v>
      </c>
      <c r="B476" s="6">
        <v>1748</v>
      </c>
      <c r="C476" s="6">
        <v>2590</v>
      </c>
      <c r="D476" s="6">
        <v>3037</v>
      </c>
      <c r="E476" s="6">
        <v>3392</v>
      </c>
      <c r="F476" s="6">
        <v>3731</v>
      </c>
      <c r="G476" s="6">
        <v>4056</v>
      </c>
    </row>
    <row r="477" spans="1:7" x14ac:dyDescent="0.25">
      <c r="A477" s="6">
        <v>24050</v>
      </c>
      <c r="B477" s="6">
        <v>1750</v>
      </c>
      <c r="C477" s="6">
        <v>2593</v>
      </c>
      <c r="D477" s="6">
        <v>3041</v>
      </c>
      <c r="E477" s="6">
        <v>3397</v>
      </c>
      <c r="F477" s="6">
        <v>3736</v>
      </c>
      <c r="G477" s="6">
        <v>4061</v>
      </c>
    </row>
    <row r="478" spans="1:7" x14ac:dyDescent="0.25">
      <c r="A478" s="6">
        <v>24100</v>
      </c>
      <c r="B478" s="6">
        <v>1752</v>
      </c>
      <c r="C478" s="6">
        <v>2596</v>
      </c>
      <c r="D478" s="6">
        <v>3045</v>
      </c>
      <c r="E478" s="6">
        <v>3401</v>
      </c>
      <c r="F478" s="6">
        <v>3741</v>
      </c>
      <c r="G478" s="6">
        <v>4066</v>
      </c>
    </row>
    <row r="479" spans="1:7" x14ac:dyDescent="0.25">
      <c r="A479" s="6">
        <v>24150</v>
      </c>
      <c r="B479" s="6">
        <v>1754</v>
      </c>
      <c r="C479" s="6">
        <v>2599</v>
      </c>
      <c r="D479" s="6">
        <v>3048</v>
      </c>
      <c r="E479" s="6">
        <v>3405</v>
      </c>
      <c r="F479" s="6">
        <v>3746</v>
      </c>
      <c r="G479" s="6">
        <v>4071</v>
      </c>
    </row>
    <row r="480" spans="1:7" x14ac:dyDescent="0.25">
      <c r="A480" s="6">
        <v>24200</v>
      </c>
      <c r="B480" s="6">
        <v>1755</v>
      </c>
      <c r="C480" s="6">
        <v>2602</v>
      </c>
      <c r="D480" s="6">
        <v>3052</v>
      </c>
      <c r="E480" s="6">
        <v>3409</v>
      </c>
      <c r="F480" s="6">
        <v>3750</v>
      </c>
      <c r="G480" s="6">
        <v>4077</v>
      </c>
    </row>
    <row r="481" spans="1:7" x14ac:dyDescent="0.25">
      <c r="A481" s="6">
        <v>24250</v>
      </c>
      <c r="B481" s="6">
        <v>1757</v>
      </c>
      <c r="C481" s="6">
        <v>2605</v>
      </c>
      <c r="D481" s="6">
        <v>3056</v>
      </c>
      <c r="E481" s="6">
        <v>3414</v>
      </c>
      <c r="F481" s="6">
        <v>3755</v>
      </c>
      <c r="G481" s="6">
        <v>4082</v>
      </c>
    </row>
    <row r="482" spans="1:7" x14ac:dyDescent="0.25">
      <c r="A482" s="6">
        <v>24300</v>
      </c>
      <c r="B482" s="6">
        <v>1759</v>
      </c>
      <c r="C482" s="6">
        <v>2608</v>
      </c>
      <c r="D482" s="6">
        <v>3060</v>
      </c>
      <c r="E482" s="6">
        <v>3418</v>
      </c>
      <c r="F482" s="6">
        <v>3760</v>
      </c>
      <c r="G482" s="6">
        <v>4087</v>
      </c>
    </row>
    <row r="483" spans="1:7" x14ac:dyDescent="0.25">
      <c r="A483" s="6">
        <v>24350</v>
      </c>
      <c r="B483" s="6">
        <v>1761</v>
      </c>
      <c r="C483" s="6">
        <v>2611</v>
      </c>
      <c r="D483" s="6">
        <v>3064</v>
      </c>
      <c r="E483" s="6">
        <v>3422</v>
      </c>
      <c r="F483" s="6">
        <v>3764</v>
      </c>
      <c r="G483" s="6">
        <v>4092</v>
      </c>
    </row>
    <row r="484" spans="1:7" x14ac:dyDescent="0.25">
      <c r="A484" s="6">
        <v>24400</v>
      </c>
      <c r="B484" s="6">
        <v>1763</v>
      </c>
      <c r="C484" s="6">
        <v>2614</v>
      </c>
      <c r="D484" s="6">
        <v>3068</v>
      </c>
      <c r="E484" s="6">
        <v>3426</v>
      </c>
      <c r="F484" s="6">
        <v>3769</v>
      </c>
      <c r="G484" s="6">
        <v>4097</v>
      </c>
    </row>
    <row r="485" spans="1:7" x14ac:dyDescent="0.25">
      <c r="A485" s="6">
        <v>24450</v>
      </c>
      <c r="B485" s="6">
        <v>1765</v>
      </c>
      <c r="C485" s="6">
        <v>2617</v>
      </c>
      <c r="D485" s="6">
        <v>3071</v>
      </c>
      <c r="E485" s="6">
        <v>3431</v>
      </c>
      <c r="F485" s="6">
        <v>3774</v>
      </c>
      <c r="G485" s="6">
        <v>4102</v>
      </c>
    </row>
    <row r="486" spans="1:7" x14ac:dyDescent="0.25">
      <c r="A486" s="6">
        <v>24500</v>
      </c>
      <c r="B486" s="6">
        <v>1767</v>
      </c>
      <c r="C486" s="6">
        <v>2620</v>
      </c>
      <c r="D486" s="6">
        <v>3075</v>
      </c>
      <c r="E486" s="6">
        <v>3435</v>
      </c>
      <c r="F486" s="6">
        <v>3779</v>
      </c>
      <c r="G486" s="6">
        <v>4107</v>
      </c>
    </row>
    <row r="487" spans="1:7" x14ac:dyDescent="0.25">
      <c r="A487" s="6">
        <v>24550</v>
      </c>
      <c r="B487" s="6">
        <v>1768</v>
      </c>
      <c r="C487" s="6">
        <v>2623</v>
      </c>
      <c r="D487" s="6">
        <v>3079</v>
      </c>
      <c r="E487" s="6">
        <v>3439</v>
      </c>
      <c r="F487" s="6">
        <v>3783</v>
      </c>
      <c r="G487" s="6">
        <v>4112</v>
      </c>
    </row>
    <row r="488" spans="1:7" x14ac:dyDescent="0.25">
      <c r="A488" s="6">
        <v>24600</v>
      </c>
      <c r="B488" s="6">
        <v>1770</v>
      </c>
      <c r="C488" s="6">
        <v>2626</v>
      </c>
      <c r="D488" s="6">
        <v>3083</v>
      </c>
      <c r="E488" s="6">
        <v>3444</v>
      </c>
      <c r="F488" s="6">
        <v>3788</v>
      </c>
      <c r="G488" s="6">
        <v>4117</v>
      </c>
    </row>
    <row r="489" spans="1:7" x14ac:dyDescent="0.25">
      <c r="A489" s="6">
        <v>24650</v>
      </c>
      <c r="B489" s="6">
        <v>1772</v>
      </c>
      <c r="C489" s="6">
        <v>2629</v>
      </c>
      <c r="D489" s="6">
        <v>3087</v>
      </c>
      <c r="E489" s="6">
        <v>3448</v>
      </c>
      <c r="F489" s="6">
        <v>3793</v>
      </c>
      <c r="G489" s="6">
        <v>4123</v>
      </c>
    </row>
    <row r="490" spans="1:7" x14ac:dyDescent="0.25">
      <c r="A490" s="6">
        <v>24700</v>
      </c>
      <c r="B490" s="6">
        <v>1774</v>
      </c>
      <c r="C490" s="6">
        <v>2632</v>
      </c>
      <c r="D490" s="6">
        <v>3091</v>
      </c>
      <c r="E490" s="6">
        <v>3452</v>
      </c>
      <c r="F490" s="6">
        <v>3797</v>
      </c>
      <c r="G490" s="6">
        <v>4128</v>
      </c>
    </row>
    <row r="491" spans="1:7" x14ac:dyDescent="0.25">
      <c r="A491" s="6">
        <v>24750</v>
      </c>
      <c r="B491" s="6">
        <v>1776</v>
      </c>
      <c r="C491" s="6">
        <v>2635</v>
      </c>
      <c r="D491" s="6">
        <v>3094</v>
      </c>
      <c r="E491" s="6">
        <v>3456</v>
      </c>
      <c r="F491" s="6">
        <v>3802</v>
      </c>
      <c r="G491" s="6">
        <v>4133</v>
      </c>
    </row>
    <row r="492" spans="1:7" x14ac:dyDescent="0.25">
      <c r="A492" s="6">
        <v>24800</v>
      </c>
      <c r="B492" s="6">
        <v>1778</v>
      </c>
      <c r="C492" s="6">
        <v>2638</v>
      </c>
      <c r="D492" s="6">
        <v>3098</v>
      </c>
      <c r="E492" s="6">
        <v>3461</v>
      </c>
      <c r="F492" s="6">
        <v>3807</v>
      </c>
      <c r="G492" s="6">
        <v>4138</v>
      </c>
    </row>
    <row r="493" spans="1:7" x14ac:dyDescent="0.25">
      <c r="A493" s="6">
        <v>24850</v>
      </c>
      <c r="B493" s="6">
        <v>1780</v>
      </c>
      <c r="C493" s="6">
        <v>2641</v>
      </c>
      <c r="D493" s="6">
        <v>3102</v>
      </c>
      <c r="E493" s="6">
        <v>3465</v>
      </c>
      <c r="F493" s="6">
        <v>3811</v>
      </c>
      <c r="G493" s="6">
        <v>4143</v>
      </c>
    </row>
    <row r="494" spans="1:7" x14ac:dyDescent="0.25">
      <c r="A494" s="6">
        <v>24900</v>
      </c>
      <c r="B494" s="6">
        <v>1781</v>
      </c>
      <c r="C494" s="6">
        <v>2644</v>
      </c>
      <c r="D494" s="6">
        <v>3106</v>
      </c>
      <c r="E494" s="6">
        <v>3469</v>
      </c>
      <c r="F494" s="6">
        <v>3816</v>
      </c>
      <c r="G494" s="6">
        <v>4148</v>
      </c>
    </row>
    <row r="495" spans="1:7" x14ac:dyDescent="0.25">
      <c r="A495" s="6">
        <v>24950</v>
      </c>
      <c r="B495" s="6">
        <v>1783</v>
      </c>
      <c r="C495" s="6">
        <v>2647</v>
      </c>
      <c r="D495" s="6">
        <v>3110</v>
      </c>
      <c r="E495" s="6">
        <v>3474</v>
      </c>
      <c r="F495" s="6">
        <v>3821</v>
      </c>
      <c r="G495" s="6">
        <v>4153</v>
      </c>
    </row>
    <row r="496" spans="1:7" x14ac:dyDescent="0.25">
      <c r="A496" s="6">
        <v>25000</v>
      </c>
      <c r="B496" s="6">
        <v>1785</v>
      </c>
      <c r="C496" s="6">
        <v>2650</v>
      </c>
      <c r="D496" s="6">
        <v>3114</v>
      </c>
      <c r="E496" s="6">
        <v>3478</v>
      </c>
      <c r="F496" s="6">
        <v>3826</v>
      </c>
      <c r="G496" s="6">
        <v>4158</v>
      </c>
    </row>
    <row r="497" spans="1:7" x14ac:dyDescent="0.25">
      <c r="A497" s="6">
        <v>25050</v>
      </c>
      <c r="B497" s="6">
        <v>1787</v>
      </c>
      <c r="C497" s="6">
        <v>2653</v>
      </c>
      <c r="D497" s="6">
        <v>3117</v>
      </c>
      <c r="E497" s="6">
        <v>3482</v>
      </c>
      <c r="F497" s="6">
        <v>3830</v>
      </c>
      <c r="G497" s="6">
        <v>4163</v>
      </c>
    </row>
    <row r="498" spans="1:7" x14ac:dyDescent="0.25">
      <c r="A498" s="6">
        <v>25100</v>
      </c>
      <c r="B498" s="6">
        <v>1789</v>
      </c>
      <c r="C498" s="6">
        <v>2656</v>
      </c>
      <c r="D498" s="6">
        <v>3121</v>
      </c>
      <c r="E498" s="6">
        <v>3486</v>
      </c>
      <c r="F498" s="6">
        <v>3835</v>
      </c>
      <c r="G498" s="6">
        <v>4169</v>
      </c>
    </row>
    <row r="499" spans="1:7" x14ac:dyDescent="0.25">
      <c r="A499" s="6">
        <v>25150</v>
      </c>
      <c r="B499" s="6">
        <v>1791</v>
      </c>
      <c r="C499" s="6">
        <v>2659</v>
      </c>
      <c r="D499" s="6">
        <v>3125</v>
      </c>
      <c r="E499" s="6">
        <v>3491</v>
      </c>
      <c r="F499" s="6">
        <v>3840</v>
      </c>
      <c r="G499" s="6">
        <v>4174</v>
      </c>
    </row>
    <row r="500" spans="1:7" x14ac:dyDescent="0.25">
      <c r="A500" s="6">
        <v>25200</v>
      </c>
      <c r="B500" s="6">
        <v>1792</v>
      </c>
      <c r="C500" s="6">
        <v>2662</v>
      </c>
      <c r="D500" s="6">
        <v>3129</v>
      </c>
      <c r="E500" s="6">
        <v>3495</v>
      </c>
      <c r="F500" s="6">
        <v>3844</v>
      </c>
      <c r="G500" s="6">
        <v>4179</v>
      </c>
    </row>
    <row r="501" spans="1:7" x14ac:dyDescent="0.25">
      <c r="A501" s="6">
        <v>25250</v>
      </c>
      <c r="B501" s="6">
        <v>1794</v>
      </c>
      <c r="C501" s="6">
        <v>2665</v>
      </c>
      <c r="D501" s="6">
        <v>3133</v>
      </c>
      <c r="E501" s="6">
        <v>3499</v>
      </c>
      <c r="F501" s="6">
        <v>3849</v>
      </c>
      <c r="G501" s="6">
        <v>4184</v>
      </c>
    </row>
    <row r="502" spans="1:7" x14ac:dyDescent="0.25">
      <c r="A502" s="6">
        <v>25300</v>
      </c>
      <c r="B502" s="6">
        <v>1796</v>
      </c>
      <c r="C502" s="6">
        <v>2668</v>
      </c>
      <c r="D502" s="6">
        <v>3136</v>
      </c>
      <c r="E502" s="6">
        <v>3503</v>
      </c>
      <c r="F502" s="6">
        <v>3854</v>
      </c>
      <c r="G502" s="6">
        <v>4189</v>
      </c>
    </row>
    <row r="503" spans="1:7" x14ac:dyDescent="0.25">
      <c r="A503" s="6">
        <v>25350</v>
      </c>
      <c r="B503" s="6">
        <v>1798</v>
      </c>
      <c r="C503" s="6">
        <v>2671</v>
      </c>
      <c r="D503" s="6">
        <v>3140</v>
      </c>
      <c r="E503" s="6">
        <v>3508</v>
      </c>
      <c r="F503" s="6">
        <v>3858</v>
      </c>
      <c r="G503" s="6">
        <v>4194</v>
      </c>
    </row>
    <row r="504" spans="1:7" x14ac:dyDescent="0.25">
      <c r="A504" s="6">
        <v>25400</v>
      </c>
      <c r="B504" s="6">
        <v>1800</v>
      </c>
      <c r="C504" s="6">
        <v>2674</v>
      </c>
      <c r="D504" s="6">
        <v>3144</v>
      </c>
      <c r="E504" s="6">
        <v>3512</v>
      </c>
      <c r="F504" s="6">
        <v>3863</v>
      </c>
      <c r="G504" s="6">
        <v>4199</v>
      </c>
    </row>
    <row r="505" spans="1:7" x14ac:dyDescent="0.25">
      <c r="A505" s="6">
        <v>25450</v>
      </c>
      <c r="B505" s="6">
        <v>1802</v>
      </c>
      <c r="C505" s="6">
        <v>2677</v>
      </c>
      <c r="D505" s="6">
        <v>3148</v>
      </c>
      <c r="E505" s="6">
        <v>3516</v>
      </c>
      <c r="F505" s="6">
        <v>3868</v>
      </c>
      <c r="G505" s="6">
        <v>4204</v>
      </c>
    </row>
    <row r="506" spans="1:7" x14ac:dyDescent="0.25">
      <c r="A506" s="6">
        <v>25500</v>
      </c>
      <c r="B506" s="6">
        <v>1804</v>
      </c>
      <c r="C506" s="6">
        <v>2680</v>
      </c>
      <c r="D506" s="6">
        <v>3152</v>
      </c>
      <c r="E506" s="6">
        <v>3521</v>
      </c>
      <c r="F506" s="6">
        <v>3873</v>
      </c>
      <c r="G506" s="6">
        <v>4210</v>
      </c>
    </row>
    <row r="507" spans="1:7" x14ac:dyDescent="0.25">
      <c r="A507" s="6">
        <v>25550</v>
      </c>
      <c r="B507" s="6">
        <v>1805</v>
      </c>
      <c r="C507" s="6">
        <v>2682</v>
      </c>
      <c r="D507" s="6">
        <v>3156</v>
      </c>
      <c r="E507" s="6">
        <v>3525</v>
      </c>
      <c r="F507" s="6">
        <v>3877</v>
      </c>
      <c r="G507" s="6">
        <v>4215</v>
      </c>
    </row>
    <row r="508" spans="1:7" x14ac:dyDescent="0.25">
      <c r="A508" s="6">
        <v>25600</v>
      </c>
      <c r="B508" s="6">
        <v>1807</v>
      </c>
      <c r="C508" s="6">
        <v>2685</v>
      </c>
      <c r="D508" s="6">
        <v>3159</v>
      </c>
      <c r="E508" s="6">
        <v>3529</v>
      </c>
      <c r="F508" s="6">
        <v>3882</v>
      </c>
      <c r="G508" s="6">
        <v>4220</v>
      </c>
    </row>
    <row r="509" spans="1:7" x14ac:dyDescent="0.25">
      <c r="A509" s="6">
        <v>25650</v>
      </c>
      <c r="B509" s="6">
        <v>1809</v>
      </c>
      <c r="C509" s="6">
        <v>2688</v>
      </c>
      <c r="D509" s="6">
        <v>3163</v>
      </c>
      <c r="E509" s="6">
        <v>3533</v>
      </c>
      <c r="F509" s="6">
        <v>3887</v>
      </c>
      <c r="G509" s="6">
        <v>4225</v>
      </c>
    </row>
    <row r="510" spans="1:7" x14ac:dyDescent="0.25">
      <c r="A510" s="6">
        <v>25700</v>
      </c>
      <c r="B510" s="6">
        <v>1811</v>
      </c>
      <c r="C510" s="6">
        <v>2691</v>
      </c>
      <c r="D510" s="6">
        <v>3167</v>
      </c>
      <c r="E510" s="6">
        <v>3538</v>
      </c>
      <c r="F510" s="6">
        <v>3891</v>
      </c>
      <c r="G510" s="6">
        <v>4230</v>
      </c>
    </row>
    <row r="511" spans="1:7" x14ac:dyDescent="0.25">
      <c r="A511" s="6">
        <v>25750</v>
      </c>
      <c r="B511" s="6">
        <v>1813</v>
      </c>
      <c r="C511" s="6">
        <v>2694</v>
      </c>
      <c r="D511" s="6">
        <v>3171</v>
      </c>
      <c r="E511" s="6">
        <v>3542</v>
      </c>
      <c r="F511" s="6">
        <v>3896</v>
      </c>
      <c r="G511" s="6">
        <v>4235</v>
      </c>
    </row>
    <row r="512" spans="1:7" x14ac:dyDescent="0.25">
      <c r="A512" s="6">
        <v>25800</v>
      </c>
      <c r="B512" s="6">
        <v>1815</v>
      </c>
      <c r="C512" s="6">
        <v>2697</v>
      </c>
      <c r="D512" s="6">
        <v>3175</v>
      </c>
      <c r="E512" s="6">
        <v>3546</v>
      </c>
      <c r="F512" s="6">
        <v>3901</v>
      </c>
      <c r="G512" s="6">
        <v>4240</v>
      </c>
    </row>
    <row r="513" spans="1:7" x14ac:dyDescent="0.25">
      <c r="A513" s="6">
        <v>25850</v>
      </c>
      <c r="B513" s="6">
        <v>1817</v>
      </c>
      <c r="C513" s="6">
        <v>2700</v>
      </c>
      <c r="D513" s="6">
        <v>3179</v>
      </c>
      <c r="E513" s="6">
        <v>3550</v>
      </c>
      <c r="F513" s="6">
        <v>3906</v>
      </c>
      <c r="G513" s="6">
        <v>4245</v>
      </c>
    </row>
    <row r="514" spans="1:7" x14ac:dyDescent="0.25">
      <c r="A514" s="6">
        <v>25900</v>
      </c>
      <c r="B514" s="6">
        <v>1818</v>
      </c>
      <c r="C514" s="6">
        <v>2703</v>
      </c>
      <c r="D514" s="6">
        <v>3182</v>
      </c>
      <c r="E514" s="6">
        <v>3555</v>
      </c>
      <c r="F514" s="6">
        <v>3910</v>
      </c>
      <c r="G514" s="6">
        <v>4250</v>
      </c>
    </row>
    <row r="515" spans="1:7" x14ac:dyDescent="0.25">
      <c r="A515" s="6">
        <v>25950</v>
      </c>
      <c r="B515" s="6">
        <v>1820</v>
      </c>
      <c r="C515" s="6">
        <v>2706</v>
      </c>
      <c r="D515" s="6">
        <v>3186</v>
      </c>
      <c r="E515" s="6">
        <v>3559</v>
      </c>
      <c r="F515" s="6">
        <v>3915</v>
      </c>
      <c r="G515" s="6">
        <v>4256</v>
      </c>
    </row>
    <row r="516" spans="1:7" x14ac:dyDescent="0.25">
      <c r="A516" s="6">
        <v>26000</v>
      </c>
      <c r="B516" s="6">
        <v>1822</v>
      </c>
      <c r="C516" s="6">
        <v>2709</v>
      </c>
      <c r="D516" s="6">
        <v>3190</v>
      </c>
      <c r="E516" s="6">
        <v>3563</v>
      </c>
      <c r="F516" s="6">
        <v>3920</v>
      </c>
      <c r="G516" s="6">
        <v>4261</v>
      </c>
    </row>
    <row r="517" spans="1:7" x14ac:dyDescent="0.25">
      <c r="A517" s="6">
        <v>26050</v>
      </c>
      <c r="B517" s="6">
        <v>1824</v>
      </c>
      <c r="C517" s="6">
        <v>2712</v>
      </c>
      <c r="D517" s="6">
        <v>3194</v>
      </c>
      <c r="E517" s="6">
        <v>3568</v>
      </c>
      <c r="F517" s="6">
        <v>3924</v>
      </c>
      <c r="G517" s="6">
        <v>4266</v>
      </c>
    </row>
    <row r="518" spans="1:7" x14ac:dyDescent="0.25">
      <c r="A518" s="6">
        <v>26100</v>
      </c>
      <c r="B518" s="6">
        <v>1826</v>
      </c>
      <c r="C518" s="6">
        <v>2715</v>
      </c>
      <c r="D518" s="6">
        <v>3198</v>
      </c>
      <c r="E518" s="6">
        <v>3572</v>
      </c>
      <c r="F518" s="6">
        <v>3929</v>
      </c>
      <c r="G518" s="6">
        <v>4271</v>
      </c>
    </row>
    <row r="519" spans="1:7" x14ac:dyDescent="0.25">
      <c r="A519" s="6">
        <v>26150</v>
      </c>
      <c r="B519" s="6">
        <v>1828</v>
      </c>
      <c r="C519" s="6">
        <v>2718</v>
      </c>
      <c r="D519" s="6">
        <v>3202</v>
      </c>
      <c r="E519" s="6">
        <v>3576</v>
      </c>
      <c r="F519" s="6">
        <v>3934</v>
      </c>
      <c r="G519" s="6">
        <v>4276</v>
      </c>
    </row>
    <row r="520" spans="1:7" x14ac:dyDescent="0.25">
      <c r="A520" s="6">
        <v>26200</v>
      </c>
      <c r="B520" s="6">
        <v>1830</v>
      </c>
      <c r="C520" s="6">
        <v>2721</v>
      </c>
      <c r="D520" s="6">
        <v>3205</v>
      </c>
      <c r="E520" s="6">
        <v>3580</v>
      </c>
      <c r="F520" s="6">
        <v>3938</v>
      </c>
      <c r="G520" s="6">
        <v>4281</v>
      </c>
    </row>
    <row r="521" spans="1:7" x14ac:dyDescent="0.25">
      <c r="A521" s="6">
        <v>26250</v>
      </c>
      <c r="B521" s="6">
        <v>1831</v>
      </c>
      <c r="C521" s="6">
        <v>2724</v>
      </c>
      <c r="D521" s="6">
        <v>3209</v>
      </c>
      <c r="E521" s="6">
        <v>3585</v>
      </c>
      <c r="F521" s="6">
        <v>3943</v>
      </c>
      <c r="G521" s="6">
        <v>4286</v>
      </c>
    </row>
    <row r="522" spans="1:7" x14ac:dyDescent="0.25">
      <c r="A522" s="6">
        <v>26300</v>
      </c>
      <c r="B522" s="6">
        <v>1833</v>
      </c>
      <c r="C522" s="6">
        <v>2727</v>
      </c>
      <c r="D522" s="6">
        <v>3213</v>
      </c>
      <c r="E522" s="6">
        <v>3589</v>
      </c>
      <c r="F522" s="6">
        <v>3948</v>
      </c>
      <c r="G522" s="6">
        <v>4291</v>
      </c>
    </row>
    <row r="523" spans="1:7" x14ac:dyDescent="0.25">
      <c r="A523" s="6">
        <v>26350</v>
      </c>
      <c r="B523" s="6">
        <v>1835</v>
      </c>
      <c r="C523" s="6">
        <v>2730</v>
      </c>
      <c r="D523" s="6">
        <v>3217</v>
      </c>
      <c r="E523" s="6">
        <v>3593</v>
      </c>
      <c r="F523" s="6">
        <v>3953</v>
      </c>
      <c r="G523" s="6">
        <v>4296</v>
      </c>
    </row>
    <row r="524" spans="1:7" x14ac:dyDescent="0.25">
      <c r="A524" s="6">
        <v>26400</v>
      </c>
      <c r="B524" s="6">
        <v>1837</v>
      </c>
      <c r="C524" s="6">
        <v>2733</v>
      </c>
      <c r="D524" s="6">
        <v>3221</v>
      </c>
      <c r="E524" s="6">
        <v>3598</v>
      </c>
      <c r="F524" s="6">
        <v>3957</v>
      </c>
      <c r="G524" s="6">
        <v>4302</v>
      </c>
    </row>
    <row r="525" spans="1:7" x14ac:dyDescent="0.25">
      <c r="A525" s="6">
        <v>26450</v>
      </c>
      <c r="B525" s="6">
        <v>1839</v>
      </c>
      <c r="C525" s="6">
        <v>2736</v>
      </c>
      <c r="D525" s="6">
        <v>3225</v>
      </c>
      <c r="E525" s="6">
        <v>3602</v>
      </c>
      <c r="F525" s="6">
        <v>3962</v>
      </c>
      <c r="G525" s="6">
        <v>4307</v>
      </c>
    </row>
    <row r="526" spans="1:7" x14ac:dyDescent="0.25">
      <c r="A526" s="6">
        <v>26500</v>
      </c>
      <c r="B526" s="6">
        <v>1841</v>
      </c>
      <c r="C526" s="6">
        <v>2739</v>
      </c>
      <c r="D526" s="6">
        <v>3228</v>
      </c>
      <c r="E526" s="6">
        <v>3606</v>
      </c>
      <c r="F526" s="6">
        <v>3967</v>
      </c>
      <c r="G526" s="6">
        <v>4312</v>
      </c>
    </row>
    <row r="527" spans="1:7" x14ac:dyDescent="0.25">
      <c r="A527" s="6">
        <v>26550</v>
      </c>
      <c r="B527" s="6">
        <v>1842</v>
      </c>
      <c r="C527" s="6">
        <v>2742</v>
      </c>
      <c r="D527" s="6">
        <v>3232</v>
      </c>
      <c r="E527" s="6">
        <v>3610</v>
      </c>
      <c r="F527" s="6">
        <v>3971</v>
      </c>
      <c r="G527" s="6">
        <v>4317</v>
      </c>
    </row>
    <row r="528" spans="1:7" x14ac:dyDescent="0.25">
      <c r="A528" s="6">
        <v>26600</v>
      </c>
      <c r="B528" s="6">
        <v>1844</v>
      </c>
      <c r="C528" s="6">
        <v>2745</v>
      </c>
      <c r="D528" s="6">
        <v>3236</v>
      </c>
      <c r="E528" s="6">
        <v>3615</v>
      </c>
      <c r="F528" s="6">
        <v>3976</v>
      </c>
      <c r="G528" s="6">
        <v>4322</v>
      </c>
    </row>
    <row r="529" spans="1:7" x14ac:dyDescent="0.25">
      <c r="A529" s="6">
        <v>26650</v>
      </c>
      <c r="B529" s="6">
        <v>1846</v>
      </c>
      <c r="C529" s="6">
        <v>2748</v>
      </c>
      <c r="D529" s="6">
        <v>3240</v>
      </c>
      <c r="E529" s="6">
        <v>3619</v>
      </c>
      <c r="F529" s="6">
        <v>3981</v>
      </c>
      <c r="G529" s="6">
        <v>4327</v>
      </c>
    </row>
    <row r="530" spans="1:7" x14ac:dyDescent="0.25">
      <c r="A530" s="6">
        <v>26700</v>
      </c>
      <c r="B530" s="6">
        <v>1848</v>
      </c>
      <c r="C530" s="6">
        <v>2751</v>
      </c>
      <c r="D530" s="6">
        <v>3244</v>
      </c>
      <c r="E530" s="6">
        <v>3623</v>
      </c>
      <c r="F530" s="6">
        <v>3986</v>
      </c>
      <c r="G530" s="6">
        <v>4332</v>
      </c>
    </row>
    <row r="531" spans="1:7" x14ac:dyDescent="0.25">
      <c r="A531" s="6">
        <v>26750</v>
      </c>
      <c r="B531" s="6">
        <v>1850</v>
      </c>
      <c r="C531" s="6">
        <v>2754</v>
      </c>
      <c r="D531" s="6">
        <v>3248</v>
      </c>
      <c r="E531" s="6">
        <v>3627</v>
      </c>
      <c r="F531" s="6">
        <v>3990</v>
      </c>
      <c r="G531" s="6">
        <v>4337</v>
      </c>
    </row>
    <row r="532" spans="1:7" x14ac:dyDescent="0.25">
      <c r="A532" s="6">
        <v>26800</v>
      </c>
      <c r="B532" s="6">
        <v>1852</v>
      </c>
      <c r="C532" s="6">
        <v>2757</v>
      </c>
      <c r="D532" s="6">
        <v>3251</v>
      </c>
      <c r="E532" s="6">
        <v>3632</v>
      </c>
      <c r="F532" s="6">
        <v>3995</v>
      </c>
      <c r="G532" s="6">
        <v>4342</v>
      </c>
    </row>
    <row r="533" spans="1:7" x14ac:dyDescent="0.25">
      <c r="A533" s="6">
        <v>26850</v>
      </c>
      <c r="B533" s="6">
        <v>1854</v>
      </c>
      <c r="C533" s="6">
        <v>2760</v>
      </c>
      <c r="D533" s="6">
        <v>3255</v>
      </c>
      <c r="E533" s="6">
        <v>3636</v>
      </c>
      <c r="F533" s="6">
        <v>4000</v>
      </c>
      <c r="G533" s="6">
        <v>4348</v>
      </c>
    </row>
    <row r="534" spans="1:7" x14ac:dyDescent="0.25">
      <c r="A534" s="6">
        <v>26900</v>
      </c>
      <c r="B534" s="6">
        <v>1855</v>
      </c>
      <c r="C534" s="6">
        <v>2763</v>
      </c>
      <c r="D534" s="6">
        <v>3259</v>
      </c>
      <c r="E534" s="6">
        <v>3640</v>
      </c>
      <c r="F534" s="6">
        <v>4004</v>
      </c>
      <c r="G534" s="6">
        <v>4353</v>
      </c>
    </row>
    <row r="535" spans="1:7" x14ac:dyDescent="0.25">
      <c r="A535" s="6">
        <v>26950</v>
      </c>
      <c r="B535" s="6">
        <v>1857</v>
      </c>
      <c r="C535" s="6">
        <v>2766</v>
      </c>
      <c r="D535" s="6">
        <v>3263</v>
      </c>
      <c r="E535" s="6">
        <v>3645</v>
      </c>
      <c r="F535" s="6">
        <v>4009</v>
      </c>
      <c r="G535" s="6">
        <v>4358</v>
      </c>
    </row>
    <row r="536" spans="1:7" x14ac:dyDescent="0.25">
      <c r="A536" s="6">
        <v>27000</v>
      </c>
      <c r="B536" s="6">
        <v>1859</v>
      </c>
      <c r="C536" s="6">
        <v>2769</v>
      </c>
      <c r="D536" s="6">
        <v>3267</v>
      </c>
      <c r="E536" s="6">
        <v>3649</v>
      </c>
      <c r="F536" s="6">
        <v>4014</v>
      </c>
      <c r="G536" s="6">
        <v>4363</v>
      </c>
    </row>
    <row r="537" spans="1:7" x14ac:dyDescent="0.25">
      <c r="A537" s="6">
        <v>27050</v>
      </c>
      <c r="B537" s="6">
        <v>1861</v>
      </c>
      <c r="C537" s="6">
        <v>2772</v>
      </c>
      <c r="D537" s="6">
        <v>3270</v>
      </c>
      <c r="E537" s="6">
        <v>3653</v>
      </c>
      <c r="F537" s="6">
        <v>4018</v>
      </c>
      <c r="G537" s="6">
        <v>4368</v>
      </c>
    </row>
    <row r="538" spans="1:7" x14ac:dyDescent="0.25">
      <c r="A538" s="6">
        <v>27100</v>
      </c>
      <c r="B538" s="6">
        <v>1863</v>
      </c>
      <c r="C538" s="6">
        <v>2775</v>
      </c>
      <c r="D538" s="6">
        <v>3274</v>
      </c>
      <c r="E538" s="6">
        <v>3657</v>
      </c>
      <c r="F538" s="6">
        <v>4023</v>
      </c>
      <c r="G538" s="6">
        <v>4373</v>
      </c>
    </row>
    <row r="539" spans="1:7" x14ac:dyDescent="0.25">
      <c r="A539" s="6">
        <v>27150</v>
      </c>
      <c r="B539" s="6">
        <v>1865</v>
      </c>
      <c r="C539" s="6">
        <v>2778</v>
      </c>
      <c r="D539" s="6">
        <v>3278</v>
      </c>
      <c r="E539" s="6">
        <v>3662</v>
      </c>
      <c r="F539" s="6">
        <v>4028</v>
      </c>
      <c r="G539" s="6">
        <v>4378</v>
      </c>
    </row>
    <row r="540" spans="1:7" x14ac:dyDescent="0.25">
      <c r="A540" s="6">
        <v>27200</v>
      </c>
      <c r="B540" s="6">
        <v>1867</v>
      </c>
      <c r="C540" s="6">
        <v>2781</v>
      </c>
      <c r="D540" s="6">
        <v>3282</v>
      </c>
      <c r="E540" s="6">
        <v>3666</v>
      </c>
      <c r="F540" s="6">
        <v>4033</v>
      </c>
      <c r="G540" s="6">
        <v>4383</v>
      </c>
    </row>
    <row r="541" spans="1:7" x14ac:dyDescent="0.25">
      <c r="A541" s="6">
        <v>27250</v>
      </c>
      <c r="B541" s="6">
        <v>1868</v>
      </c>
      <c r="C541" s="6">
        <v>2784</v>
      </c>
      <c r="D541" s="6">
        <v>3286</v>
      </c>
      <c r="E541" s="6">
        <v>3670</v>
      </c>
      <c r="F541" s="6">
        <v>4037</v>
      </c>
      <c r="G541" s="6">
        <v>4389</v>
      </c>
    </row>
    <row r="542" spans="1:7" x14ac:dyDescent="0.25">
      <c r="A542" s="6">
        <v>27300</v>
      </c>
      <c r="B542" s="6">
        <v>1870</v>
      </c>
      <c r="C542" s="6">
        <v>2787</v>
      </c>
      <c r="D542" s="6">
        <v>3290</v>
      </c>
      <c r="E542" s="6">
        <v>3675</v>
      </c>
      <c r="F542" s="6">
        <v>4042</v>
      </c>
      <c r="G542" s="6">
        <v>4394</v>
      </c>
    </row>
    <row r="543" spans="1:7" x14ac:dyDescent="0.25">
      <c r="A543" s="6">
        <v>27350</v>
      </c>
      <c r="B543" s="6">
        <v>1872</v>
      </c>
      <c r="C543" s="6">
        <v>2790</v>
      </c>
      <c r="D543" s="6">
        <v>3293</v>
      </c>
      <c r="E543" s="6">
        <v>3679</v>
      </c>
      <c r="F543" s="6">
        <v>4047</v>
      </c>
      <c r="G543" s="6">
        <v>4399</v>
      </c>
    </row>
    <row r="544" spans="1:7" x14ac:dyDescent="0.25">
      <c r="A544" s="6">
        <v>27400</v>
      </c>
      <c r="B544" s="6">
        <v>1874</v>
      </c>
      <c r="C544" s="6">
        <v>2793</v>
      </c>
      <c r="D544" s="6">
        <v>3297</v>
      </c>
      <c r="E544" s="6">
        <v>3683</v>
      </c>
      <c r="F544" s="6">
        <v>4051</v>
      </c>
      <c r="G544" s="6">
        <v>4404</v>
      </c>
    </row>
    <row r="545" spans="1:7" x14ac:dyDescent="0.25">
      <c r="A545" s="6">
        <v>27450</v>
      </c>
      <c r="B545" s="6">
        <v>1876</v>
      </c>
      <c r="C545" s="6">
        <v>2796</v>
      </c>
      <c r="D545" s="6">
        <v>3301</v>
      </c>
      <c r="E545" s="6">
        <v>3687</v>
      </c>
      <c r="F545" s="6">
        <v>4056</v>
      </c>
      <c r="G545" s="6">
        <v>4409</v>
      </c>
    </row>
    <row r="546" spans="1:7" x14ac:dyDescent="0.25">
      <c r="A546" s="6">
        <v>27500</v>
      </c>
      <c r="B546" s="6">
        <v>1878</v>
      </c>
      <c r="C546" s="6">
        <v>2799</v>
      </c>
      <c r="D546" s="6">
        <v>3305</v>
      </c>
      <c r="E546" s="6">
        <v>3692</v>
      </c>
      <c r="F546" s="6">
        <v>4061</v>
      </c>
      <c r="G546" s="6">
        <v>4414</v>
      </c>
    </row>
    <row r="547" spans="1:7" x14ac:dyDescent="0.25">
      <c r="A547" s="6">
        <v>27550</v>
      </c>
      <c r="B547" s="6">
        <v>1880</v>
      </c>
      <c r="C547" s="6">
        <v>2802</v>
      </c>
      <c r="D547" s="6">
        <v>3309</v>
      </c>
      <c r="E547" s="6">
        <v>3696</v>
      </c>
      <c r="F547" s="6">
        <v>4066</v>
      </c>
      <c r="G547" s="6">
        <v>4419</v>
      </c>
    </row>
    <row r="548" spans="1:7" x14ac:dyDescent="0.25">
      <c r="A548" s="6">
        <v>27600</v>
      </c>
      <c r="B548" s="6">
        <v>1881</v>
      </c>
      <c r="C548" s="6">
        <v>2805</v>
      </c>
      <c r="D548" s="6">
        <v>3313</v>
      </c>
      <c r="E548" s="6">
        <v>3700</v>
      </c>
      <c r="F548" s="6">
        <v>4070</v>
      </c>
      <c r="G548" s="6">
        <v>4424</v>
      </c>
    </row>
    <row r="549" spans="1:7" x14ac:dyDescent="0.25">
      <c r="A549" s="6">
        <v>27650</v>
      </c>
      <c r="B549" s="6">
        <v>1883</v>
      </c>
      <c r="C549" s="6">
        <v>2808</v>
      </c>
      <c r="D549" s="6">
        <v>3316</v>
      </c>
      <c r="E549" s="6">
        <v>3704</v>
      </c>
      <c r="F549" s="6">
        <v>4075</v>
      </c>
      <c r="G549" s="6">
        <v>4429</v>
      </c>
    </row>
    <row r="550" spans="1:7" x14ac:dyDescent="0.25">
      <c r="A550" s="6">
        <v>27700</v>
      </c>
      <c r="B550" s="6">
        <v>1885</v>
      </c>
      <c r="C550" s="6">
        <v>2811</v>
      </c>
      <c r="D550" s="6">
        <v>3320</v>
      </c>
      <c r="E550" s="6">
        <v>3709</v>
      </c>
      <c r="F550" s="6">
        <v>4080</v>
      </c>
      <c r="G550" s="6">
        <v>4435</v>
      </c>
    </row>
    <row r="551" spans="1:7" x14ac:dyDescent="0.25">
      <c r="A551" s="6">
        <v>27750</v>
      </c>
      <c r="B551" s="6">
        <v>1887</v>
      </c>
      <c r="C551" s="6">
        <v>2814</v>
      </c>
      <c r="D551" s="6">
        <v>3324</v>
      </c>
      <c r="E551" s="6">
        <v>3713</v>
      </c>
      <c r="F551" s="6">
        <v>4084</v>
      </c>
      <c r="G551" s="6">
        <v>4440</v>
      </c>
    </row>
    <row r="552" spans="1:7" x14ac:dyDescent="0.25">
      <c r="A552" s="6">
        <v>27800</v>
      </c>
      <c r="B552" s="6">
        <v>1889</v>
      </c>
      <c r="C552" s="6">
        <v>2817</v>
      </c>
      <c r="D552" s="6">
        <v>3328</v>
      </c>
      <c r="E552" s="6">
        <v>3717</v>
      </c>
      <c r="F552" s="6">
        <v>4089</v>
      </c>
      <c r="G552" s="6">
        <v>4445</v>
      </c>
    </row>
    <row r="553" spans="1:7" x14ac:dyDescent="0.25">
      <c r="A553" s="6">
        <v>27850</v>
      </c>
      <c r="B553" s="6">
        <v>1891</v>
      </c>
      <c r="C553" s="6">
        <v>2820</v>
      </c>
      <c r="D553" s="6">
        <v>3332</v>
      </c>
      <c r="E553" s="6">
        <v>3722</v>
      </c>
      <c r="F553" s="6">
        <v>4094</v>
      </c>
      <c r="G553" s="6">
        <v>4450</v>
      </c>
    </row>
    <row r="554" spans="1:7" x14ac:dyDescent="0.25">
      <c r="A554" s="6">
        <v>27900</v>
      </c>
      <c r="B554" s="6">
        <v>1892</v>
      </c>
      <c r="C554" s="6">
        <v>2823</v>
      </c>
      <c r="D554" s="6">
        <v>3336</v>
      </c>
      <c r="E554" s="6">
        <v>3726</v>
      </c>
      <c r="F554" s="6">
        <v>4098</v>
      </c>
      <c r="G554" s="6">
        <v>4455</v>
      </c>
    </row>
    <row r="555" spans="1:7" x14ac:dyDescent="0.25">
      <c r="A555" s="6">
        <v>27950</v>
      </c>
      <c r="B555" s="6">
        <v>1894</v>
      </c>
      <c r="C555" s="6">
        <v>2826</v>
      </c>
      <c r="D555" s="6">
        <v>3339</v>
      </c>
      <c r="E555" s="6">
        <v>3730</v>
      </c>
      <c r="F555" s="6">
        <v>4103</v>
      </c>
      <c r="G555" s="6">
        <v>4460</v>
      </c>
    </row>
    <row r="556" spans="1:7" x14ac:dyDescent="0.25">
      <c r="A556" s="6">
        <v>28000</v>
      </c>
      <c r="B556" s="6">
        <v>1896</v>
      </c>
      <c r="C556" s="6">
        <v>2829</v>
      </c>
      <c r="D556" s="6">
        <v>3343</v>
      </c>
      <c r="E556" s="6">
        <v>3734</v>
      </c>
      <c r="F556" s="6">
        <v>4108</v>
      </c>
      <c r="G556" s="6">
        <v>4465</v>
      </c>
    </row>
    <row r="557" spans="1:7" x14ac:dyDescent="0.25">
      <c r="A557" s="6">
        <v>28050</v>
      </c>
      <c r="B557" s="6">
        <v>1898</v>
      </c>
      <c r="C557" s="6">
        <v>2832</v>
      </c>
      <c r="D557" s="6">
        <v>3347</v>
      </c>
      <c r="E557" s="6">
        <v>3739</v>
      </c>
      <c r="F557" s="6">
        <v>4113</v>
      </c>
      <c r="G557" s="6">
        <v>4470</v>
      </c>
    </row>
    <row r="558" spans="1:7" x14ac:dyDescent="0.25">
      <c r="A558" s="6">
        <v>28100</v>
      </c>
      <c r="B558" s="6">
        <v>1899</v>
      </c>
      <c r="C558" s="6">
        <v>2833</v>
      </c>
      <c r="D558" s="6">
        <v>3348</v>
      </c>
      <c r="E558" s="6">
        <v>3740</v>
      </c>
      <c r="F558" s="6">
        <v>4114</v>
      </c>
      <c r="G558" s="6">
        <v>4472</v>
      </c>
    </row>
    <row r="559" spans="1:7" x14ac:dyDescent="0.25">
      <c r="A559" s="6">
        <v>28150</v>
      </c>
      <c r="B559" s="6">
        <v>1900</v>
      </c>
      <c r="C559" s="6">
        <v>2834</v>
      </c>
      <c r="D559" s="6">
        <v>3349</v>
      </c>
      <c r="E559" s="6">
        <v>3741</v>
      </c>
      <c r="F559" s="6">
        <v>4115</v>
      </c>
      <c r="G559" s="6">
        <v>4473</v>
      </c>
    </row>
    <row r="560" spans="1:7" x14ac:dyDescent="0.25">
      <c r="A560" s="6">
        <v>28200</v>
      </c>
      <c r="B560" s="6">
        <v>1900</v>
      </c>
      <c r="C560" s="6">
        <v>2835</v>
      </c>
      <c r="D560" s="6">
        <v>3349</v>
      </c>
      <c r="E560" s="6">
        <v>3741</v>
      </c>
      <c r="F560" s="6">
        <v>4115</v>
      </c>
      <c r="G560" s="6">
        <v>4473</v>
      </c>
    </row>
    <row r="561" spans="1:7" x14ac:dyDescent="0.25">
      <c r="A561" s="6">
        <v>28250</v>
      </c>
      <c r="B561" s="6">
        <v>1901</v>
      </c>
      <c r="C561" s="6">
        <v>2836</v>
      </c>
      <c r="D561" s="6">
        <v>3350</v>
      </c>
      <c r="E561" s="6">
        <v>3742</v>
      </c>
      <c r="F561" s="6">
        <v>4116</v>
      </c>
      <c r="G561" s="6">
        <v>4474</v>
      </c>
    </row>
    <row r="562" spans="1:7" x14ac:dyDescent="0.25">
      <c r="A562" s="6">
        <v>28300</v>
      </c>
      <c r="B562" s="6">
        <v>1902</v>
      </c>
      <c r="C562" s="6">
        <v>2836</v>
      </c>
      <c r="D562" s="6">
        <v>3350</v>
      </c>
      <c r="E562" s="6">
        <v>3742</v>
      </c>
      <c r="F562" s="6">
        <v>4116</v>
      </c>
      <c r="G562" s="6">
        <v>4474</v>
      </c>
    </row>
    <row r="563" spans="1:7" x14ac:dyDescent="0.25">
      <c r="A563" s="6">
        <v>28350</v>
      </c>
      <c r="B563" s="6">
        <v>1902</v>
      </c>
      <c r="C563" s="6">
        <v>2837</v>
      </c>
      <c r="D563" s="6">
        <v>3351</v>
      </c>
      <c r="E563" s="6">
        <v>3743</v>
      </c>
      <c r="F563" s="6">
        <v>4117</v>
      </c>
      <c r="G563" s="6">
        <v>4475</v>
      </c>
    </row>
    <row r="564" spans="1:7" x14ac:dyDescent="0.25">
      <c r="A564" s="6">
        <v>28400</v>
      </c>
      <c r="B564" s="6">
        <v>1903</v>
      </c>
      <c r="C564" s="6">
        <v>2838</v>
      </c>
      <c r="D564" s="6">
        <v>3351</v>
      </c>
      <c r="E564" s="6">
        <v>3743</v>
      </c>
      <c r="F564" s="6">
        <v>4117</v>
      </c>
      <c r="G564" s="6">
        <v>4476</v>
      </c>
    </row>
    <row r="565" spans="1:7" x14ac:dyDescent="0.25">
      <c r="A565" s="6">
        <v>28450</v>
      </c>
      <c r="B565" s="6">
        <v>1904</v>
      </c>
      <c r="C565" s="6">
        <v>2838</v>
      </c>
      <c r="D565" s="6">
        <v>3351</v>
      </c>
      <c r="E565" s="6">
        <v>3744</v>
      </c>
      <c r="F565" s="6">
        <v>4118</v>
      </c>
      <c r="G565" s="6">
        <v>4476</v>
      </c>
    </row>
    <row r="566" spans="1:7" x14ac:dyDescent="0.25">
      <c r="A566" s="6">
        <v>28500</v>
      </c>
      <c r="B566" s="6">
        <v>1904</v>
      </c>
      <c r="C566" s="6">
        <v>2839</v>
      </c>
      <c r="D566" s="6">
        <v>3352</v>
      </c>
      <c r="E566" s="6">
        <v>3744</v>
      </c>
      <c r="F566" s="6">
        <v>4118</v>
      </c>
      <c r="G566" s="6">
        <v>4477</v>
      </c>
    </row>
    <row r="567" spans="1:7" x14ac:dyDescent="0.25">
      <c r="A567" s="6">
        <v>28550</v>
      </c>
      <c r="B567" s="6">
        <v>1905</v>
      </c>
      <c r="C567" s="6">
        <v>2840</v>
      </c>
      <c r="D567" s="6">
        <v>3352</v>
      </c>
      <c r="E567" s="6">
        <v>3745</v>
      </c>
      <c r="F567" s="6">
        <v>4119</v>
      </c>
      <c r="G567" s="6">
        <v>4477</v>
      </c>
    </row>
    <row r="568" spans="1:7" x14ac:dyDescent="0.25">
      <c r="A568" s="6">
        <v>28600</v>
      </c>
      <c r="B568" s="6">
        <v>1906</v>
      </c>
      <c r="C568" s="6">
        <v>2840</v>
      </c>
      <c r="D568" s="6">
        <v>3353</v>
      </c>
      <c r="E568" s="6">
        <v>3745</v>
      </c>
      <c r="F568" s="6">
        <v>4120</v>
      </c>
      <c r="G568" s="6">
        <v>4478</v>
      </c>
    </row>
    <row r="569" spans="1:7" x14ac:dyDescent="0.25">
      <c r="A569" s="6">
        <v>28650</v>
      </c>
      <c r="B569" s="6">
        <v>1906</v>
      </c>
      <c r="C569" s="6">
        <v>2841</v>
      </c>
      <c r="D569" s="6">
        <v>3353</v>
      </c>
      <c r="E569" s="6">
        <v>3745</v>
      </c>
      <c r="F569" s="6">
        <v>4120</v>
      </c>
      <c r="G569" s="6">
        <v>4478</v>
      </c>
    </row>
    <row r="570" spans="1:7" x14ac:dyDescent="0.25">
      <c r="A570" s="6">
        <v>28700</v>
      </c>
      <c r="B570" s="6">
        <v>1907</v>
      </c>
      <c r="C570" s="6">
        <v>2842</v>
      </c>
      <c r="D570" s="6">
        <v>3354</v>
      </c>
      <c r="E570" s="6">
        <v>3746</v>
      </c>
      <c r="F570" s="6">
        <v>4121</v>
      </c>
      <c r="G570" s="6">
        <v>4479</v>
      </c>
    </row>
    <row r="571" spans="1:7" x14ac:dyDescent="0.25">
      <c r="A571" s="6">
        <v>28750</v>
      </c>
      <c r="B571" s="6">
        <v>1908</v>
      </c>
      <c r="C571" s="6">
        <v>2842</v>
      </c>
      <c r="D571" s="6">
        <v>3354</v>
      </c>
      <c r="E571" s="6">
        <v>3746</v>
      </c>
      <c r="F571" s="6">
        <v>4121</v>
      </c>
      <c r="G571" s="6">
        <v>4480</v>
      </c>
    </row>
    <row r="572" spans="1:7" x14ac:dyDescent="0.25">
      <c r="A572" s="6">
        <v>28800</v>
      </c>
      <c r="B572" s="6">
        <v>1908</v>
      </c>
      <c r="C572" s="6">
        <v>2843</v>
      </c>
      <c r="D572" s="6">
        <v>3354</v>
      </c>
      <c r="E572" s="6">
        <v>3747</v>
      </c>
      <c r="F572" s="6">
        <v>4122</v>
      </c>
      <c r="G572" s="6">
        <v>4480</v>
      </c>
    </row>
    <row r="573" spans="1:7" x14ac:dyDescent="0.25">
      <c r="A573" s="6">
        <v>28850</v>
      </c>
      <c r="B573" s="6">
        <v>1909</v>
      </c>
      <c r="C573" s="6">
        <v>2844</v>
      </c>
      <c r="D573" s="6">
        <v>3355</v>
      </c>
      <c r="E573" s="6">
        <v>3747</v>
      </c>
      <c r="F573" s="6">
        <v>4122</v>
      </c>
      <c r="G573" s="6">
        <v>4481</v>
      </c>
    </row>
    <row r="574" spans="1:7" x14ac:dyDescent="0.25">
      <c r="A574" s="6">
        <v>28900</v>
      </c>
      <c r="B574" s="6">
        <v>1909</v>
      </c>
      <c r="C574" s="6">
        <v>2844</v>
      </c>
      <c r="D574" s="6">
        <v>3355</v>
      </c>
      <c r="E574" s="6">
        <v>3748</v>
      </c>
      <c r="F574" s="6">
        <v>4123</v>
      </c>
      <c r="G574" s="6">
        <v>4481</v>
      </c>
    </row>
    <row r="575" spans="1:7" x14ac:dyDescent="0.25">
      <c r="A575" s="6">
        <v>28950</v>
      </c>
      <c r="B575" s="6">
        <v>1910</v>
      </c>
      <c r="C575" s="6">
        <v>2845</v>
      </c>
      <c r="D575" s="6">
        <v>3356</v>
      </c>
      <c r="E575" s="6">
        <v>3748</v>
      </c>
      <c r="F575" s="6">
        <v>4123</v>
      </c>
      <c r="G575" s="6">
        <v>4482</v>
      </c>
    </row>
    <row r="576" spans="1:7" x14ac:dyDescent="0.25">
      <c r="A576" s="6">
        <v>29000</v>
      </c>
      <c r="B576" s="6">
        <v>1911</v>
      </c>
      <c r="C576" s="6">
        <v>2846</v>
      </c>
      <c r="D576" s="6">
        <v>3356</v>
      </c>
      <c r="E576" s="6">
        <v>3749</v>
      </c>
      <c r="F576" s="6">
        <v>4124</v>
      </c>
      <c r="G576" s="6">
        <v>4483</v>
      </c>
    </row>
    <row r="577" spans="1:7" x14ac:dyDescent="0.25">
      <c r="A577" s="6">
        <v>29050</v>
      </c>
      <c r="B577" s="6">
        <v>1911</v>
      </c>
      <c r="C577" s="6">
        <v>2846</v>
      </c>
      <c r="D577" s="6">
        <v>3357</v>
      </c>
      <c r="E577" s="6">
        <v>3749</v>
      </c>
      <c r="F577" s="6">
        <v>4124</v>
      </c>
      <c r="G577" s="6">
        <v>4483</v>
      </c>
    </row>
    <row r="578" spans="1:7" x14ac:dyDescent="0.25">
      <c r="A578" s="6">
        <v>29100</v>
      </c>
      <c r="B578" s="6">
        <v>1912</v>
      </c>
      <c r="C578" s="6">
        <v>2847</v>
      </c>
      <c r="D578" s="6">
        <v>3357</v>
      </c>
      <c r="E578" s="6">
        <v>3750</v>
      </c>
      <c r="F578" s="6">
        <v>4125</v>
      </c>
      <c r="G578" s="6">
        <v>4484</v>
      </c>
    </row>
    <row r="579" spans="1:7" x14ac:dyDescent="0.25">
      <c r="A579" s="6">
        <v>29150</v>
      </c>
      <c r="B579" s="6">
        <v>1913</v>
      </c>
      <c r="C579" s="6">
        <v>2848</v>
      </c>
      <c r="D579" s="6">
        <v>3358</v>
      </c>
      <c r="E579" s="6">
        <v>3750</v>
      </c>
      <c r="F579" s="6">
        <v>4125</v>
      </c>
      <c r="G579" s="6">
        <v>4484</v>
      </c>
    </row>
    <row r="580" spans="1:7" x14ac:dyDescent="0.25">
      <c r="A580" s="6">
        <v>29200</v>
      </c>
      <c r="B580" s="6">
        <v>1913</v>
      </c>
      <c r="C580" s="6">
        <v>2848</v>
      </c>
      <c r="D580" s="6">
        <v>3358</v>
      </c>
      <c r="E580" s="6">
        <v>3751</v>
      </c>
      <c r="F580" s="6">
        <v>4126</v>
      </c>
      <c r="G580" s="6">
        <v>4485</v>
      </c>
    </row>
    <row r="581" spans="1:7" x14ac:dyDescent="0.25">
      <c r="A581" s="6">
        <v>29250</v>
      </c>
      <c r="B581" s="6">
        <v>1914</v>
      </c>
      <c r="C581" s="6">
        <v>2849</v>
      </c>
      <c r="D581" s="6">
        <v>3358</v>
      </c>
      <c r="E581" s="6">
        <v>3751</v>
      </c>
      <c r="F581" s="6">
        <v>4126</v>
      </c>
      <c r="G581" s="6">
        <v>4485</v>
      </c>
    </row>
    <row r="582" spans="1:7" x14ac:dyDescent="0.25">
      <c r="A582" s="6">
        <v>29300</v>
      </c>
      <c r="B582" s="6">
        <v>1915</v>
      </c>
      <c r="C582" s="6">
        <v>2850</v>
      </c>
      <c r="D582" s="6">
        <v>3359</v>
      </c>
      <c r="E582" s="6">
        <v>3752</v>
      </c>
      <c r="F582" s="6">
        <v>4127</v>
      </c>
      <c r="G582" s="6">
        <v>4486</v>
      </c>
    </row>
    <row r="583" spans="1:7" x14ac:dyDescent="0.25">
      <c r="A583" s="6">
        <v>29350</v>
      </c>
      <c r="B583" s="6">
        <v>1915</v>
      </c>
      <c r="C583" s="6">
        <v>2850</v>
      </c>
      <c r="D583" s="6">
        <v>3359</v>
      </c>
      <c r="E583" s="6">
        <v>3752</v>
      </c>
      <c r="F583" s="6">
        <v>4128</v>
      </c>
      <c r="G583" s="6">
        <v>4487</v>
      </c>
    </row>
    <row r="584" spans="1:7" x14ac:dyDescent="0.25">
      <c r="A584" s="6">
        <v>29400</v>
      </c>
      <c r="B584" s="6">
        <v>1916</v>
      </c>
      <c r="C584" s="6">
        <v>2851</v>
      </c>
      <c r="D584" s="6">
        <v>3360</v>
      </c>
      <c r="E584" s="6">
        <v>3753</v>
      </c>
      <c r="F584" s="6">
        <v>4128</v>
      </c>
      <c r="G584" s="6">
        <v>4487</v>
      </c>
    </row>
    <row r="585" spans="1:7" x14ac:dyDescent="0.25">
      <c r="A585" s="6">
        <v>29450</v>
      </c>
      <c r="B585" s="6">
        <v>1917</v>
      </c>
      <c r="C585" s="6">
        <v>2852</v>
      </c>
      <c r="D585" s="6">
        <v>3360</v>
      </c>
      <c r="E585" s="6">
        <v>3753</v>
      </c>
      <c r="F585" s="6">
        <v>4129</v>
      </c>
      <c r="G585" s="6">
        <v>4488</v>
      </c>
    </row>
    <row r="586" spans="1:7" x14ac:dyDescent="0.25">
      <c r="A586" s="6">
        <v>29500</v>
      </c>
      <c r="B586" s="6">
        <v>1917</v>
      </c>
      <c r="C586" s="6">
        <v>2852</v>
      </c>
      <c r="D586" s="6">
        <v>3361</v>
      </c>
      <c r="E586" s="6">
        <v>3754</v>
      </c>
      <c r="F586" s="6">
        <v>4129</v>
      </c>
      <c r="G586" s="6">
        <v>4488</v>
      </c>
    </row>
    <row r="587" spans="1:7" x14ac:dyDescent="0.25">
      <c r="A587" s="6">
        <v>29550</v>
      </c>
      <c r="B587" s="6">
        <v>1918</v>
      </c>
      <c r="C587" s="6">
        <v>2853</v>
      </c>
      <c r="D587" s="6">
        <v>3361</v>
      </c>
      <c r="E587" s="6">
        <v>3754</v>
      </c>
      <c r="F587" s="6">
        <v>4130</v>
      </c>
      <c r="G587" s="6">
        <v>4489</v>
      </c>
    </row>
    <row r="588" spans="1:7" x14ac:dyDescent="0.25">
      <c r="A588" s="6">
        <v>29600</v>
      </c>
      <c r="B588" s="6">
        <v>1919</v>
      </c>
      <c r="C588" s="6">
        <v>2854</v>
      </c>
      <c r="D588" s="6">
        <v>3361</v>
      </c>
      <c r="E588" s="6">
        <v>3755</v>
      </c>
      <c r="F588" s="6">
        <v>4130</v>
      </c>
      <c r="G588" s="6">
        <v>4490</v>
      </c>
    </row>
    <row r="589" spans="1:7" x14ac:dyDescent="0.25">
      <c r="A589" s="6">
        <v>29650</v>
      </c>
      <c r="B589" s="6">
        <v>1919</v>
      </c>
      <c r="C589" s="6">
        <v>2855</v>
      </c>
      <c r="D589" s="6">
        <v>3362</v>
      </c>
      <c r="E589" s="6">
        <v>3755</v>
      </c>
      <c r="F589" s="6">
        <v>4131</v>
      </c>
      <c r="G589" s="6">
        <v>4490</v>
      </c>
    </row>
    <row r="590" spans="1:7" x14ac:dyDescent="0.25">
      <c r="A590" s="6">
        <v>29700</v>
      </c>
      <c r="B590" s="6">
        <v>1920</v>
      </c>
      <c r="C590" s="6">
        <v>2855</v>
      </c>
      <c r="D590" s="6">
        <v>3362</v>
      </c>
      <c r="E590" s="6">
        <v>3756</v>
      </c>
      <c r="F590" s="6">
        <v>4131</v>
      </c>
      <c r="G590" s="6">
        <v>4491</v>
      </c>
    </row>
    <row r="591" spans="1:7" x14ac:dyDescent="0.25">
      <c r="A591" s="6">
        <v>29750</v>
      </c>
      <c r="B591" s="6">
        <v>1921</v>
      </c>
      <c r="C591" s="6">
        <v>2856</v>
      </c>
      <c r="D591" s="6">
        <v>3363</v>
      </c>
      <c r="E591" s="6">
        <v>3756</v>
      </c>
      <c r="F591" s="6">
        <v>4132</v>
      </c>
      <c r="G591" s="6">
        <v>4491</v>
      </c>
    </row>
    <row r="592" spans="1:7" x14ac:dyDescent="0.25">
      <c r="A592" s="6">
        <v>29800</v>
      </c>
      <c r="B592" s="6">
        <v>1921</v>
      </c>
      <c r="C592" s="6">
        <v>2857</v>
      </c>
      <c r="D592" s="6">
        <v>3363</v>
      </c>
      <c r="E592" s="6">
        <v>3757</v>
      </c>
      <c r="F592" s="6">
        <v>4132</v>
      </c>
      <c r="G592" s="6">
        <v>4492</v>
      </c>
    </row>
    <row r="593" spans="1:7" x14ac:dyDescent="0.25">
      <c r="A593" s="6">
        <v>29850</v>
      </c>
      <c r="B593" s="6">
        <v>1922</v>
      </c>
      <c r="C593" s="6">
        <v>2857</v>
      </c>
      <c r="D593" s="6">
        <v>3364</v>
      </c>
      <c r="E593" s="6">
        <v>3757</v>
      </c>
      <c r="F593" s="6">
        <v>4133</v>
      </c>
      <c r="G593" s="6">
        <v>4492</v>
      </c>
    </row>
    <row r="594" spans="1:7" x14ac:dyDescent="0.25">
      <c r="A594" s="6">
        <v>29900</v>
      </c>
      <c r="B594" s="6">
        <v>1923</v>
      </c>
      <c r="C594" s="6">
        <v>2858</v>
      </c>
      <c r="D594" s="6">
        <v>3364</v>
      </c>
      <c r="E594" s="6">
        <v>3758</v>
      </c>
      <c r="F594" s="6">
        <v>4133</v>
      </c>
      <c r="G594" s="6">
        <v>4493</v>
      </c>
    </row>
    <row r="595" spans="1:7" x14ac:dyDescent="0.25">
      <c r="A595" s="6">
        <v>29950</v>
      </c>
      <c r="B595" s="6">
        <v>1923</v>
      </c>
      <c r="C595" s="6">
        <v>2859</v>
      </c>
      <c r="D595" s="6">
        <v>3365</v>
      </c>
      <c r="E595" s="6">
        <v>3758</v>
      </c>
      <c r="F595" s="6">
        <v>4134</v>
      </c>
      <c r="G595" s="6">
        <v>4494</v>
      </c>
    </row>
    <row r="596" spans="1:7" x14ac:dyDescent="0.25">
      <c r="A596" s="6">
        <v>30000</v>
      </c>
      <c r="B596" s="6">
        <v>1924</v>
      </c>
      <c r="C596" s="6">
        <v>2859</v>
      </c>
      <c r="D596" s="6">
        <v>3365</v>
      </c>
      <c r="E596" s="6">
        <v>3759</v>
      </c>
      <c r="F596" s="6">
        <v>4135</v>
      </c>
      <c r="G596" s="6">
        <v>4494</v>
      </c>
    </row>
    <row r="597" spans="1:7" x14ac:dyDescent="0.25">
      <c r="A597" s="6">
        <v>30050</v>
      </c>
      <c r="B597" s="6">
        <v>1925</v>
      </c>
      <c r="C597" s="6">
        <v>2860</v>
      </c>
      <c r="D597" s="6">
        <v>3365</v>
      </c>
      <c r="E597" s="6">
        <v>3759</v>
      </c>
      <c r="F597" s="6">
        <v>4135</v>
      </c>
      <c r="G597" s="6">
        <v>4495</v>
      </c>
    </row>
    <row r="598" spans="1:7" x14ac:dyDescent="0.25">
      <c r="A598" s="6">
        <v>30100</v>
      </c>
      <c r="B598" s="6">
        <v>1925</v>
      </c>
      <c r="C598" s="6">
        <v>2861</v>
      </c>
      <c r="D598" s="6">
        <v>3366</v>
      </c>
      <c r="E598" s="6">
        <v>3760</v>
      </c>
      <c r="F598" s="6">
        <v>4136</v>
      </c>
      <c r="G598" s="6">
        <v>4495</v>
      </c>
    </row>
    <row r="599" spans="1:7" x14ac:dyDescent="0.25">
      <c r="A599" s="6">
        <v>30150</v>
      </c>
      <c r="B599" s="6">
        <v>1926</v>
      </c>
      <c r="C599" s="6">
        <v>2861</v>
      </c>
      <c r="D599" s="6">
        <v>3366</v>
      </c>
      <c r="E599" s="6">
        <v>3760</v>
      </c>
      <c r="F599" s="6">
        <v>4136</v>
      </c>
      <c r="G599" s="6">
        <v>4496</v>
      </c>
    </row>
    <row r="600" spans="1:7" x14ac:dyDescent="0.25">
      <c r="A600" s="6">
        <v>30200</v>
      </c>
      <c r="B600" s="6">
        <v>1926</v>
      </c>
      <c r="C600" s="6">
        <v>2862</v>
      </c>
      <c r="D600" s="6">
        <v>3367</v>
      </c>
      <c r="E600" s="6">
        <v>3761</v>
      </c>
      <c r="F600" s="6">
        <v>4137</v>
      </c>
      <c r="G600" s="6">
        <v>4497</v>
      </c>
    </row>
    <row r="601" spans="1:7" x14ac:dyDescent="0.25">
      <c r="A601" s="6">
        <v>30250</v>
      </c>
      <c r="B601" s="6">
        <v>1927</v>
      </c>
      <c r="C601" s="6">
        <v>2863</v>
      </c>
      <c r="D601" s="6">
        <v>3367</v>
      </c>
      <c r="E601" s="6">
        <v>3761</v>
      </c>
      <c r="F601" s="6">
        <v>4137</v>
      </c>
      <c r="G601" s="6">
        <v>4497</v>
      </c>
    </row>
    <row r="602" spans="1:7" x14ac:dyDescent="0.25">
      <c r="A602" s="6">
        <v>30300</v>
      </c>
      <c r="B602" s="6">
        <v>1928</v>
      </c>
      <c r="C602" s="6">
        <v>2863</v>
      </c>
      <c r="D602" s="6">
        <v>3368</v>
      </c>
      <c r="E602" s="6">
        <v>3762</v>
      </c>
      <c r="F602" s="6">
        <v>4138</v>
      </c>
      <c r="G602" s="6">
        <v>4498</v>
      </c>
    </row>
    <row r="603" spans="1:7" x14ac:dyDescent="0.25">
      <c r="A603" s="6">
        <v>30350</v>
      </c>
      <c r="B603" s="6">
        <v>1928</v>
      </c>
      <c r="C603" s="6">
        <v>2864</v>
      </c>
      <c r="D603" s="6">
        <v>3368</v>
      </c>
      <c r="E603" s="6">
        <v>3762</v>
      </c>
      <c r="F603" s="6">
        <v>4138</v>
      </c>
      <c r="G603" s="6">
        <v>4498</v>
      </c>
    </row>
    <row r="604" spans="1:7" x14ac:dyDescent="0.25">
      <c r="A604" s="6">
        <v>30400</v>
      </c>
      <c r="B604" s="6">
        <v>1929</v>
      </c>
      <c r="C604" s="6">
        <v>2865</v>
      </c>
      <c r="D604" s="6">
        <v>3368</v>
      </c>
      <c r="E604" s="6">
        <v>3763</v>
      </c>
      <c r="F604" s="6">
        <v>4139</v>
      </c>
      <c r="G604" s="6">
        <v>4499</v>
      </c>
    </row>
    <row r="605" spans="1:7" x14ac:dyDescent="0.25">
      <c r="A605" s="6">
        <v>30450</v>
      </c>
      <c r="B605" s="6">
        <v>1930</v>
      </c>
      <c r="C605" s="6">
        <v>2865</v>
      </c>
      <c r="D605" s="6">
        <v>3369</v>
      </c>
      <c r="E605" s="6">
        <v>3763</v>
      </c>
      <c r="F605" s="6">
        <v>4139</v>
      </c>
      <c r="G605" s="6">
        <v>4499</v>
      </c>
    </row>
    <row r="606" spans="1:7" x14ac:dyDescent="0.25">
      <c r="A606" s="6">
        <v>30500</v>
      </c>
      <c r="B606" s="6">
        <v>1930</v>
      </c>
      <c r="C606" s="6">
        <v>2866</v>
      </c>
      <c r="D606" s="6">
        <v>3369</v>
      </c>
      <c r="E606" s="6">
        <v>3764</v>
      </c>
      <c r="F606" s="6">
        <v>4140</v>
      </c>
      <c r="G606" s="6">
        <v>4500</v>
      </c>
    </row>
    <row r="607" spans="1:7" x14ac:dyDescent="0.25">
      <c r="A607" s="6">
        <v>30550</v>
      </c>
      <c r="B607" s="6">
        <v>1931</v>
      </c>
      <c r="C607" s="6">
        <v>2867</v>
      </c>
      <c r="D607" s="6">
        <v>3370</v>
      </c>
      <c r="E607" s="6">
        <v>3764</v>
      </c>
      <c r="F607" s="6">
        <v>4140</v>
      </c>
      <c r="G607" s="6">
        <v>4501</v>
      </c>
    </row>
    <row r="608" spans="1:7" x14ac:dyDescent="0.25">
      <c r="A608" s="6">
        <v>30600</v>
      </c>
      <c r="B608" s="6">
        <v>1932</v>
      </c>
      <c r="C608" s="6">
        <v>2867</v>
      </c>
      <c r="D608" s="6">
        <v>3370</v>
      </c>
      <c r="E608" s="6">
        <v>3765</v>
      </c>
      <c r="F608" s="6">
        <v>4141</v>
      </c>
      <c r="G608" s="6">
        <v>4501</v>
      </c>
    </row>
    <row r="609" spans="1:7" x14ac:dyDescent="0.25">
      <c r="A609" s="6">
        <v>30650</v>
      </c>
      <c r="B609" s="6">
        <v>1932</v>
      </c>
      <c r="C609" s="6">
        <v>2868</v>
      </c>
      <c r="D609" s="6">
        <v>3371</v>
      </c>
      <c r="E609" s="6">
        <v>3765</v>
      </c>
      <c r="F609" s="6">
        <v>4141</v>
      </c>
      <c r="G609" s="6">
        <v>4502</v>
      </c>
    </row>
    <row r="610" spans="1:7" x14ac:dyDescent="0.25">
      <c r="A610" s="6">
        <v>30700</v>
      </c>
      <c r="B610" s="6">
        <v>1933</v>
      </c>
      <c r="C610" s="6">
        <v>2869</v>
      </c>
      <c r="D610" s="6">
        <v>3371</v>
      </c>
      <c r="E610" s="6">
        <v>3765</v>
      </c>
      <c r="F610" s="6">
        <v>4142</v>
      </c>
      <c r="G610" s="6">
        <v>4502</v>
      </c>
    </row>
    <row r="611" spans="1:7" x14ac:dyDescent="0.25">
      <c r="A611" s="6">
        <v>30750</v>
      </c>
      <c r="B611" s="6">
        <v>1934</v>
      </c>
      <c r="C611" s="6">
        <v>2869</v>
      </c>
      <c r="D611" s="6">
        <v>3371</v>
      </c>
      <c r="E611" s="6">
        <v>3766</v>
      </c>
      <c r="F611" s="6">
        <v>4143</v>
      </c>
      <c r="G611" s="6">
        <v>4503</v>
      </c>
    </row>
    <row r="612" spans="1:7" x14ac:dyDescent="0.25">
      <c r="A612" s="6">
        <v>30800</v>
      </c>
      <c r="B612" s="6">
        <v>1934</v>
      </c>
      <c r="C612" s="6">
        <v>2870</v>
      </c>
      <c r="D612" s="6">
        <v>3372</v>
      </c>
      <c r="E612" s="6">
        <v>3766</v>
      </c>
      <c r="F612" s="6">
        <v>4143</v>
      </c>
      <c r="G612" s="6">
        <v>4504</v>
      </c>
    </row>
    <row r="613" spans="1:7" x14ac:dyDescent="0.25">
      <c r="A613" s="6">
        <v>30850</v>
      </c>
      <c r="B613" s="6">
        <v>1935</v>
      </c>
      <c r="C613" s="6">
        <v>2871</v>
      </c>
      <c r="D613" s="6">
        <v>3372</v>
      </c>
      <c r="E613" s="6">
        <v>3767</v>
      </c>
      <c r="F613" s="6">
        <v>4144</v>
      </c>
      <c r="G613" s="6">
        <v>4504</v>
      </c>
    </row>
    <row r="614" spans="1:7" x14ac:dyDescent="0.25">
      <c r="A614" s="6">
        <v>30900</v>
      </c>
      <c r="B614" s="6">
        <v>1936</v>
      </c>
      <c r="C614" s="6">
        <v>2871</v>
      </c>
      <c r="D614" s="6">
        <v>3373</v>
      </c>
      <c r="E614" s="6">
        <v>3767</v>
      </c>
      <c r="F614" s="6">
        <v>4144</v>
      </c>
      <c r="G614" s="6">
        <v>4505</v>
      </c>
    </row>
    <row r="615" spans="1:7" x14ac:dyDescent="0.25">
      <c r="A615" s="6">
        <v>30950</v>
      </c>
      <c r="B615" s="6">
        <v>1936</v>
      </c>
      <c r="C615" s="6">
        <v>2872</v>
      </c>
      <c r="D615" s="6">
        <v>3373</v>
      </c>
      <c r="E615" s="6">
        <v>3768</v>
      </c>
      <c r="F615" s="6">
        <v>4145</v>
      </c>
      <c r="G615" s="6">
        <v>4505</v>
      </c>
    </row>
    <row r="616" spans="1:7" x14ac:dyDescent="0.25">
      <c r="A616" s="6">
        <v>31000</v>
      </c>
      <c r="B616" s="6">
        <v>1937</v>
      </c>
      <c r="C616" s="6">
        <v>2873</v>
      </c>
      <c r="D616" s="6">
        <v>3374</v>
      </c>
      <c r="E616" s="6">
        <v>3768</v>
      </c>
      <c r="F616" s="6">
        <v>4145</v>
      </c>
      <c r="G616" s="6">
        <v>4506</v>
      </c>
    </row>
    <row r="617" spans="1:7" x14ac:dyDescent="0.25">
      <c r="A617" s="6">
        <v>31050</v>
      </c>
      <c r="B617" s="6">
        <v>1938</v>
      </c>
      <c r="C617" s="6">
        <v>2874</v>
      </c>
      <c r="D617" s="6">
        <v>3374</v>
      </c>
      <c r="E617" s="6">
        <v>3769</v>
      </c>
      <c r="F617" s="6">
        <v>4146</v>
      </c>
      <c r="G617" s="6">
        <v>4506</v>
      </c>
    </row>
    <row r="618" spans="1:7" x14ac:dyDescent="0.25">
      <c r="A618" s="6">
        <v>31100</v>
      </c>
      <c r="B618" s="6">
        <v>1938</v>
      </c>
      <c r="C618" s="6">
        <v>2874</v>
      </c>
      <c r="D618" s="6">
        <v>3375</v>
      </c>
      <c r="E618" s="6">
        <v>3769</v>
      </c>
      <c r="F618" s="6">
        <v>4146</v>
      </c>
      <c r="G618" s="6">
        <v>4507</v>
      </c>
    </row>
    <row r="619" spans="1:7" x14ac:dyDescent="0.25">
      <c r="A619" s="6">
        <v>31150</v>
      </c>
      <c r="B619" s="6">
        <v>1939</v>
      </c>
      <c r="C619" s="6">
        <v>2875</v>
      </c>
      <c r="D619" s="6">
        <v>3375</v>
      </c>
      <c r="E619" s="6">
        <v>3770</v>
      </c>
      <c r="F619" s="6">
        <v>4147</v>
      </c>
      <c r="G619" s="6">
        <v>4508</v>
      </c>
    </row>
    <row r="620" spans="1:7" x14ac:dyDescent="0.25">
      <c r="A620" s="6">
        <v>31200</v>
      </c>
      <c r="B620" s="6">
        <v>1940</v>
      </c>
      <c r="C620" s="6">
        <v>2876</v>
      </c>
      <c r="D620" s="6">
        <v>3375</v>
      </c>
      <c r="E620" s="6">
        <v>3770</v>
      </c>
      <c r="F620" s="6">
        <v>4147</v>
      </c>
      <c r="G620" s="6">
        <v>4508</v>
      </c>
    </row>
    <row r="621" spans="1:7" x14ac:dyDescent="0.25">
      <c r="A621" s="6">
        <v>31250</v>
      </c>
      <c r="B621" s="6">
        <v>1940</v>
      </c>
      <c r="C621" s="6">
        <v>2876</v>
      </c>
      <c r="D621" s="6">
        <v>3376</v>
      </c>
      <c r="E621" s="6">
        <v>3771</v>
      </c>
      <c r="F621" s="6">
        <v>4148</v>
      </c>
      <c r="G621" s="6">
        <v>4509</v>
      </c>
    </row>
    <row r="622" spans="1:7" x14ac:dyDescent="0.25">
      <c r="A622" s="6">
        <v>31300</v>
      </c>
      <c r="B622" s="6">
        <v>1941</v>
      </c>
      <c r="C622" s="6">
        <v>2877</v>
      </c>
      <c r="D622" s="6">
        <v>3376</v>
      </c>
      <c r="E622" s="6">
        <v>3771</v>
      </c>
      <c r="F622" s="6">
        <v>4148</v>
      </c>
      <c r="G622" s="6">
        <v>4509</v>
      </c>
    </row>
    <row r="623" spans="1:7" x14ac:dyDescent="0.25">
      <c r="A623" s="6">
        <v>31350</v>
      </c>
      <c r="B623" s="6">
        <v>1942</v>
      </c>
      <c r="C623" s="6">
        <v>2878</v>
      </c>
      <c r="D623" s="6">
        <v>3377</v>
      </c>
      <c r="E623" s="6">
        <v>3772</v>
      </c>
      <c r="F623" s="6">
        <v>4149</v>
      </c>
      <c r="G623" s="6">
        <v>4510</v>
      </c>
    </row>
    <row r="624" spans="1:7" x14ac:dyDescent="0.25">
      <c r="A624" s="6">
        <v>31400</v>
      </c>
      <c r="B624" s="6">
        <v>1942</v>
      </c>
      <c r="C624" s="6">
        <v>2878</v>
      </c>
      <c r="D624" s="6">
        <v>3377</v>
      </c>
      <c r="E624" s="6">
        <v>3772</v>
      </c>
      <c r="F624" s="6">
        <v>4150</v>
      </c>
      <c r="G624" s="6">
        <v>4511</v>
      </c>
    </row>
    <row r="625" spans="1:7" x14ac:dyDescent="0.25">
      <c r="A625" s="6">
        <v>31450</v>
      </c>
      <c r="B625" s="6">
        <v>1943</v>
      </c>
      <c r="C625" s="6">
        <v>2879</v>
      </c>
      <c r="D625" s="6">
        <v>3378</v>
      </c>
      <c r="E625" s="6">
        <v>3773</v>
      </c>
      <c r="F625" s="6">
        <v>4150</v>
      </c>
      <c r="G625" s="6">
        <v>4511</v>
      </c>
    </row>
    <row r="626" spans="1:7" x14ac:dyDescent="0.25">
      <c r="A626" s="6">
        <v>31500</v>
      </c>
      <c r="B626" s="6">
        <v>1943</v>
      </c>
      <c r="C626" s="6">
        <v>2880</v>
      </c>
      <c r="D626" s="6">
        <v>3378</v>
      </c>
      <c r="E626" s="6">
        <v>3773</v>
      </c>
      <c r="F626" s="6">
        <v>4151</v>
      </c>
      <c r="G626" s="6">
        <v>4512</v>
      </c>
    </row>
    <row r="627" spans="1:7" x14ac:dyDescent="0.25">
      <c r="A627" s="6">
        <v>31550</v>
      </c>
      <c r="B627" s="6">
        <v>1944</v>
      </c>
      <c r="C627" s="6">
        <v>2880</v>
      </c>
      <c r="D627" s="6">
        <v>3378</v>
      </c>
      <c r="E627" s="6">
        <v>3774</v>
      </c>
      <c r="F627" s="6">
        <v>4151</v>
      </c>
      <c r="G627" s="6">
        <v>4512</v>
      </c>
    </row>
    <row r="628" spans="1:7" x14ac:dyDescent="0.25">
      <c r="A628" s="6">
        <v>31600</v>
      </c>
      <c r="B628" s="6">
        <v>1945</v>
      </c>
      <c r="C628" s="6">
        <v>2881</v>
      </c>
      <c r="D628" s="6">
        <v>3379</v>
      </c>
      <c r="E628" s="6">
        <v>3774</v>
      </c>
      <c r="F628" s="6">
        <v>4152</v>
      </c>
      <c r="G628" s="6">
        <v>4513</v>
      </c>
    </row>
    <row r="629" spans="1:7" x14ac:dyDescent="0.25">
      <c r="A629" s="6">
        <v>31650</v>
      </c>
      <c r="B629" s="6">
        <v>1945</v>
      </c>
      <c r="C629" s="6">
        <v>2882</v>
      </c>
      <c r="D629" s="6">
        <v>3379</v>
      </c>
      <c r="E629" s="6">
        <v>3775</v>
      </c>
      <c r="F629" s="6">
        <v>4152</v>
      </c>
      <c r="G629" s="6">
        <v>4513</v>
      </c>
    </row>
    <row r="630" spans="1:7" x14ac:dyDescent="0.25">
      <c r="A630" s="6">
        <v>31700</v>
      </c>
      <c r="B630" s="6">
        <v>1946</v>
      </c>
      <c r="C630" s="6">
        <v>2882</v>
      </c>
      <c r="D630" s="6">
        <v>3380</v>
      </c>
      <c r="E630" s="6">
        <v>3775</v>
      </c>
      <c r="F630" s="6">
        <v>4153</v>
      </c>
      <c r="G630" s="6">
        <v>4514</v>
      </c>
    </row>
    <row r="631" spans="1:7" x14ac:dyDescent="0.25">
      <c r="A631" s="6">
        <v>31750</v>
      </c>
      <c r="B631" s="6">
        <v>1947</v>
      </c>
      <c r="C631" s="6">
        <v>2883</v>
      </c>
      <c r="D631" s="6">
        <v>3380</v>
      </c>
      <c r="E631" s="6">
        <v>3776</v>
      </c>
      <c r="F631" s="6">
        <v>4153</v>
      </c>
      <c r="G631" s="6">
        <v>4515</v>
      </c>
    </row>
    <row r="632" spans="1:7" x14ac:dyDescent="0.25">
      <c r="A632" s="6">
        <v>31800</v>
      </c>
      <c r="B632" s="6">
        <v>1947</v>
      </c>
      <c r="C632" s="6">
        <v>2884</v>
      </c>
      <c r="D632" s="6">
        <v>3381</v>
      </c>
      <c r="E632" s="6">
        <v>3776</v>
      </c>
      <c r="F632" s="6">
        <v>4154</v>
      </c>
      <c r="G632" s="6">
        <v>4515</v>
      </c>
    </row>
    <row r="633" spans="1:7" x14ac:dyDescent="0.25">
      <c r="A633" s="6">
        <v>31850</v>
      </c>
      <c r="B633" s="6">
        <v>1948</v>
      </c>
      <c r="C633" s="6">
        <v>2884</v>
      </c>
      <c r="D633" s="6">
        <v>3381</v>
      </c>
      <c r="E633" s="6">
        <v>3777</v>
      </c>
      <c r="F633" s="6">
        <v>4154</v>
      </c>
      <c r="G633" s="6">
        <v>4516</v>
      </c>
    </row>
    <row r="634" spans="1:7" x14ac:dyDescent="0.25">
      <c r="A634" s="6">
        <v>31900</v>
      </c>
      <c r="B634" s="6">
        <v>1949</v>
      </c>
      <c r="C634" s="6">
        <v>2885</v>
      </c>
      <c r="D634" s="6">
        <v>3382</v>
      </c>
      <c r="E634" s="6">
        <v>3777</v>
      </c>
      <c r="F634" s="6">
        <v>4155</v>
      </c>
      <c r="G634" s="6">
        <v>4516</v>
      </c>
    </row>
    <row r="635" spans="1:7" x14ac:dyDescent="0.25">
      <c r="A635" s="6">
        <v>31950</v>
      </c>
      <c r="B635" s="6">
        <v>1949</v>
      </c>
      <c r="C635" s="6">
        <v>2886</v>
      </c>
      <c r="D635" s="6">
        <v>3382</v>
      </c>
      <c r="E635" s="6">
        <v>3778</v>
      </c>
      <c r="F635" s="6">
        <v>4155</v>
      </c>
      <c r="G635" s="6">
        <v>4517</v>
      </c>
    </row>
    <row r="636" spans="1:7" x14ac:dyDescent="0.25">
      <c r="A636" s="6">
        <v>32000</v>
      </c>
      <c r="B636" s="6">
        <v>1950</v>
      </c>
      <c r="C636" s="6">
        <v>2886</v>
      </c>
      <c r="D636" s="6">
        <v>3382</v>
      </c>
      <c r="E636" s="6">
        <v>3778</v>
      </c>
      <c r="F636" s="6">
        <v>4156</v>
      </c>
      <c r="G636" s="6">
        <v>4518</v>
      </c>
    </row>
    <row r="637" spans="1:7" x14ac:dyDescent="0.25">
      <c r="A637" s="6">
        <v>32050</v>
      </c>
      <c r="B637" s="6">
        <v>1951</v>
      </c>
      <c r="C637" s="6">
        <v>2887</v>
      </c>
      <c r="D637" s="6">
        <v>3383</v>
      </c>
      <c r="E637" s="6">
        <v>3779</v>
      </c>
      <c r="F637" s="6">
        <v>4156</v>
      </c>
      <c r="G637" s="6">
        <v>4518</v>
      </c>
    </row>
    <row r="638" spans="1:7" x14ac:dyDescent="0.25">
      <c r="A638" s="6">
        <v>32100</v>
      </c>
      <c r="B638" s="6">
        <v>1951</v>
      </c>
      <c r="C638" s="6">
        <v>2888</v>
      </c>
      <c r="D638" s="6">
        <v>3383</v>
      </c>
      <c r="E638" s="6">
        <v>3779</v>
      </c>
      <c r="F638" s="6">
        <v>4157</v>
      </c>
      <c r="G638" s="6">
        <v>4519</v>
      </c>
    </row>
    <row r="639" spans="1:7" x14ac:dyDescent="0.25">
      <c r="A639" s="6">
        <v>32150</v>
      </c>
      <c r="B639" s="6">
        <v>1952</v>
      </c>
      <c r="C639" s="6">
        <v>2888</v>
      </c>
      <c r="D639" s="6">
        <v>3384</v>
      </c>
      <c r="E639" s="6">
        <v>3780</v>
      </c>
      <c r="F639" s="6">
        <v>4158</v>
      </c>
      <c r="G639" s="6">
        <v>4519</v>
      </c>
    </row>
    <row r="640" spans="1:7" x14ac:dyDescent="0.25">
      <c r="A640" s="6">
        <v>32200</v>
      </c>
      <c r="B640" s="6">
        <v>1953</v>
      </c>
      <c r="C640" s="6">
        <v>2889</v>
      </c>
      <c r="D640" s="6">
        <v>3384</v>
      </c>
      <c r="E640" s="6">
        <v>3780</v>
      </c>
      <c r="F640" s="6">
        <v>4158</v>
      </c>
      <c r="G640" s="6">
        <v>4520</v>
      </c>
    </row>
    <row r="641" spans="1:7" x14ac:dyDescent="0.25">
      <c r="A641" s="6">
        <v>32250</v>
      </c>
      <c r="B641" s="6">
        <v>1953</v>
      </c>
      <c r="C641" s="6">
        <v>2890</v>
      </c>
      <c r="D641" s="6">
        <v>3385</v>
      </c>
      <c r="E641" s="6">
        <v>3781</v>
      </c>
      <c r="F641" s="6">
        <v>4159</v>
      </c>
      <c r="G641" s="6">
        <v>4520</v>
      </c>
    </row>
    <row r="642" spans="1:7" x14ac:dyDescent="0.25">
      <c r="A642" s="6">
        <v>32300</v>
      </c>
      <c r="B642" s="6">
        <v>1954</v>
      </c>
      <c r="C642" s="6">
        <v>2890</v>
      </c>
      <c r="D642" s="6">
        <v>3385</v>
      </c>
      <c r="E642" s="6">
        <v>3781</v>
      </c>
      <c r="F642" s="6">
        <v>4159</v>
      </c>
      <c r="G642" s="6">
        <v>4521</v>
      </c>
    </row>
    <row r="643" spans="1:7" x14ac:dyDescent="0.25">
      <c r="A643" s="6">
        <v>32350</v>
      </c>
      <c r="B643" s="6">
        <v>1955</v>
      </c>
      <c r="C643" s="6">
        <v>2891</v>
      </c>
      <c r="D643" s="6">
        <v>3385</v>
      </c>
      <c r="E643" s="6">
        <v>3782</v>
      </c>
      <c r="F643" s="6">
        <v>4160</v>
      </c>
      <c r="G643" s="6">
        <v>4522</v>
      </c>
    </row>
    <row r="644" spans="1:7" x14ac:dyDescent="0.25">
      <c r="A644" s="6">
        <v>32400</v>
      </c>
      <c r="B644" s="6">
        <v>1955</v>
      </c>
      <c r="C644" s="6">
        <v>2892</v>
      </c>
      <c r="D644" s="6">
        <v>3386</v>
      </c>
      <c r="E644" s="6">
        <v>3782</v>
      </c>
      <c r="F644" s="6">
        <v>4160</v>
      </c>
      <c r="G644" s="6">
        <v>4522</v>
      </c>
    </row>
    <row r="645" spans="1:7" x14ac:dyDescent="0.25">
      <c r="A645" s="6">
        <v>32450</v>
      </c>
      <c r="B645" s="6">
        <v>1956</v>
      </c>
      <c r="C645" s="6">
        <v>2893</v>
      </c>
      <c r="D645" s="6">
        <v>3386</v>
      </c>
      <c r="E645" s="6">
        <v>3783</v>
      </c>
      <c r="F645" s="6">
        <v>4161</v>
      </c>
      <c r="G645" s="6">
        <v>4523</v>
      </c>
    </row>
    <row r="646" spans="1:7" x14ac:dyDescent="0.25">
      <c r="A646" s="6">
        <v>32500</v>
      </c>
      <c r="B646" s="6">
        <v>1957</v>
      </c>
      <c r="C646" s="6">
        <v>2893</v>
      </c>
      <c r="D646" s="6">
        <v>3387</v>
      </c>
      <c r="E646" s="6">
        <v>3783</v>
      </c>
      <c r="F646" s="6">
        <v>4161</v>
      </c>
      <c r="G646" s="6">
        <v>4523</v>
      </c>
    </row>
    <row r="647" spans="1:7" x14ac:dyDescent="0.25">
      <c r="A647" s="6">
        <v>32550</v>
      </c>
      <c r="B647" s="6">
        <v>1957</v>
      </c>
      <c r="C647" s="6">
        <v>2894</v>
      </c>
      <c r="D647" s="6">
        <v>3387</v>
      </c>
      <c r="E647" s="6">
        <v>3784</v>
      </c>
      <c r="F647" s="6">
        <v>4162</v>
      </c>
      <c r="G647" s="6">
        <v>4524</v>
      </c>
    </row>
    <row r="648" spans="1:7" x14ac:dyDescent="0.25">
      <c r="A648" s="6">
        <v>32600</v>
      </c>
      <c r="B648" s="6">
        <v>1958</v>
      </c>
      <c r="C648" s="6">
        <v>2895</v>
      </c>
      <c r="D648" s="6">
        <v>3388</v>
      </c>
      <c r="E648" s="6">
        <v>3784</v>
      </c>
      <c r="F648" s="6">
        <v>4162</v>
      </c>
      <c r="G648" s="6">
        <v>4525</v>
      </c>
    </row>
    <row r="649" spans="1:7" x14ac:dyDescent="0.25">
      <c r="A649" s="6">
        <v>32650</v>
      </c>
      <c r="B649" s="6">
        <v>1959</v>
      </c>
      <c r="C649" s="6">
        <v>2895</v>
      </c>
      <c r="D649" s="6">
        <v>3388</v>
      </c>
      <c r="E649" s="6">
        <v>3784</v>
      </c>
      <c r="F649" s="6">
        <v>4163</v>
      </c>
      <c r="G649" s="6">
        <v>4525</v>
      </c>
    </row>
    <row r="650" spans="1:7" x14ac:dyDescent="0.25">
      <c r="A650" s="6">
        <v>32700</v>
      </c>
      <c r="B650" s="6">
        <v>1959</v>
      </c>
      <c r="C650" s="6">
        <v>2896</v>
      </c>
      <c r="D650" s="6">
        <v>3389</v>
      </c>
      <c r="E650" s="6">
        <v>3785</v>
      </c>
      <c r="F650" s="6">
        <v>4163</v>
      </c>
      <c r="G650" s="6">
        <v>4526</v>
      </c>
    </row>
    <row r="651" spans="1:7" x14ac:dyDescent="0.25">
      <c r="A651" s="6">
        <v>32750</v>
      </c>
      <c r="B651" s="6">
        <v>1960</v>
      </c>
      <c r="C651" s="6">
        <v>2897</v>
      </c>
      <c r="D651" s="6">
        <v>3389</v>
      </c>
      <c r="E651" s="6">
        <v>3785</v>
      </c>
      <c r="F651" s="6">
        <v>4164</v>
      </c>
      <c r="G651" s="6">
        <v>4526</v>
      </c>
    </row>
    <row r="652" spans="1:7" x14ac:dyDescent="0.25">
      <c r="A652" s="6">
        <v>32800</v>
      </c>
      <c r="B652" s="6">
        <v>1960</v>
      </c>
      <c r="C652" s="6">
        <v>2897</v>
      </c>
      <c r="D652" s="6">
        <v>3389</v>
      </c>
      <c r="E652" s="6">
        <v>3786</v>
      </c>
      <c r="F652" s="6">
        <v>4165</v>
      </c>
      <c r="G652" s="6">
        <v>4527</v>
      </c>
    </row>
    <row r="653" spans="1:7" x14ac:dyDescent="0.25">
      <c r="A653" s="6">
        <v>32850</v>
      </c>
      <c r="B653" s="6">
        <v>1961</v>
      </c>
      <c r="C653" s="6">
        <v>2898</v>
      </c>
      <c r="D653" s="6">
        <v>3390</v>
      </c>
      <c r="E653" s="6">
        <v>3786</v>
      </c>
      <c r="F653" s="6">
        <v>4165</v>
      </c>
      <c r="G653" s="6">
        <v>4527</v>
      </c>
    </row>
    <row r="654" spans="1:7" x14ac:dyDescent="0.25">
      <c r="A654" s="6">
        <v>32900</v>
      </c>
      <c r="B654" s="6">
        <v>1962</v>
      </c>
      <c r="C654" s="6">
        <v>2899</v>
      </c>
      <c r="D654" s="6">
        <v>3390</v>
      </c>
      <c r="E654" s="6">
        <v>3787</v>
      </c>
      <c r="F654" s="6">
        <v>4166</v>
      </c>
      <c r="G654" s="6">
        <v>4528</v>
      </c>
    </row>
    <row r="655" spans="1:7" x14ac:dyDescent="0.25">
      <c r="A655" s="6">
        <v>32950</v>
      </c>
      <c r="B655" s="6">
        <v>1962</v>
      </c>
      <c r="C655" s="6">
        <v>2899</v>
      </c>
      <c r="D655" s="6">
        <v>3391</v>
      </c>
      <c r="E655" s="6">
        <v>3787</v>
      </c>
      <c r="F655" s="6">
        <v>4166</v>
      </c>
      <c r="G655" s="6">
        <v>4529</v>
      </c>
    </row>
    <row r="656" spans="1:7" x14ac:dyDescent="0.25">
      <c r="A656" s="6">
        <v>33000</v>
      </c>
      <c r="B656" s="6">
        <v>1963</v>
      </c>
      <c r="C656" s="6">
        <v>2900</v>
      </c>
      <c r="D656" s="6">
        <v>3391</v>
      </c>
      <c r="E656" s="6">
        <v>3788</v>
      </c>
      <c r="F656" s="6">
        <v>4167</v>
      </c>
      <c r="G656" s="6">
        <v>4529</v>
      </c>
    </row>
    <row r="657" spans="1:7" x14ac:dyDescent="0.25">
      <c r="A657" s="6">
        <v>33050</v>
      </c>
      <c r="B657" s="6">
        <v>1964</v>
      </c>
      <c r="C657" s="6">
        <v>2901</v>
      </c>
      <c r="D657" s="6">
        <v>3392</v>
      </c>
      <c r="E657" s="6">
        <v>3788</v>
      </c>
      <c r="F657" s="6">
        <v>4167</v>
      </c>
      <c r="G657" s="6">
        <v>4530</v>
      </c>
    </row>
    <row r="658" spans="1:7" x14ac:dyDescent="0.25">
      <c r="A658" s="6">
        <v>33100</v>
      </c>
      <c r="B658" s="6">
        <v>1964</v>
      </c>
      <c r="C658" s="6">
        <v>2901</v>
      </c>
      <c r="D658" s="6">
        <v>3392</v>
      </c>
      <c r="E658" s="6">
        <v>3789</v>
      </c>
      <c r="F658" s="6">
        <v>4168</v>
      </c>
      <c r="G658" s="6">
        <v>4530</v>
      </c>
    </row>
    <row r="659" spans="1:7" x14ac:dyDescent="0.25">
      <c r="A659" s="6">
        <v>33150</v>
      </c>
      <c r="B659" s="6">
        <v>1965</v>
      </c>
      <c r="C659" s="6">
        <v>2902</v>
      </c>
      <c r="D659" s="6">
        <v>3392</v>
      </c>
      <c r="E659" s="6">
        <v>3789</v>
      </c>
      <c r="F659" s="6">
        <v>4168</v>
      </c>
      <c r="G659" s="6">
        <v>4531</v>
      </c>
    </row>
    <row r="660" spans="1:7" x14ac:dyDescent="0.25">
      <c r="A660" s="6">
        <v>33200</v>
      </c>
      <c r="B660" s="6">
        <v>1966</v>
      </c>
      <c r="C660" s="6">
        <v>2903</v>
      </c>
      <c r="D660" s="6">
        <v>3393</v>
      </c>
      <c r="E660" s="6">
        <v>3790</v>
      </c>
      <c r="F660" s="6">
        <v>4169</v>
      </c>
      <c r="G660" s="6">
        <v>4532</v>
      </c>
    </row>
    <row r="661" spans="1:7" x14ac:dyDescent="0.25">
      <c r="A661" s="6">
        <v>33250</v>
      </c>
      <c r="B661" s="6">
        <v>1966</v>
      </c>
      <c r="C661" s="6">
        <v>2903</v>
      </c>
      <c r="D661" s="6">
        <v>3393</v>
      </c>
      <c r="E661" s="6">
        <v>3790</v>
      </c>
      <c r="F661" s="6">
        <v>4169</v>
      </c>
      <c r="G661" s="6">
        <v>4532</v>
      </c>
    </row>
    <row r="662" spans="1:7" x14ac:dyDescent="0.25">
      <c r="A662" s="6">
        <v>33300</v>
      </c>
      <c r="B662" s="6">
        <v>1967</v>
      </c>
      <c r="C662" s="6">
        <v>2904</v>
      </c>
      <c r="D662" s="6">
        <v>3394</v>
      </c>
      <c r="E662" s="6">
        <v>3791</v>
      </c>
      <c r="F662" s="6">
        <v>4170</v>
      </c>
      <c r="G662" s="6">
        <v>4533</v>
      </c>
    </row>
    <row r="663" spans="1:7" x14ac:dyDescent="0.25">
      <c r="A663" s="6">
        <v>33350</v>
      </c>
      <c r="B663" s="6">
        <v>1968</v>
      </c>
      <c r="C663" s="6">
        <v>2905</v>
      </c>
      <c r="D663" s="6">
        <v>3394</v>
      </c>
      <c r="E663" s="6">
        <v>3791</v>
      </c>
      <c r="F663" s="6">
        <v>4170</v>
      </c>
      <c r="G663" s="6">
        <v>4533</v>
      </c>
    </row>
    <row r="664" spans="1:7" x14ac:dyDescent="0.25">
      <c r="A664" s="6">
        <v>33400</v>
      </c>
      <c r="B664" s="6">
        <v>1968</v>
      </c>
      <c r="C664" s="6">
        <v>2905</v>
      </c>
      <c r="D664" s="6">
        <v>3395</v>
      </c>
      <c r="E664" s="6">
        <v>3792</v>
      </c>
      <c r="F664" s="6">
        <v>4171</v>
      </c>
      <c r="G664" s="6">
        <v>4534</v>
      </c>
    </row>
    <row r="665" spans="1:7" x14ac:dyDescent="0.25">
      <c r="A665" s="6">
        <v>33450</v>
      </c>
      <c r="B665" s="6">
        <v>1969</v>
      </c>
      <c r="C665" s="6">
        <v>2906</v>
      </c>
      <c r="D665" s="6">
        <v>3395</v>
      </c>
      <c r="E665" s="6">
        <v>3792</v>
      </c>
      <c r="F665" s="6">
        <v>4172</v>
      </c>
      <c r="G665" s="6">
        <v>4534</v>
      </c>
    </row>
    <row r="666" spans="1:7" x14ac:dyDescent="0.25">
      <c r="A666" s="6">
        <v>33500</v>
      </c>
      <c r="B666" s="6">
        <v>1970</v>
      </c>
      <c r="C666" s="6">
        <v>2907</v>
      </c>
      <c r="D666" s="6">
        <v>3395</v>
      </c>
      <c r="E666" s="6">
        <v>3793</v>
      </c>
      <c r="F666" s="6">
        <v>4172</v>
      </c>
      <c r="G666" s="6">
        <v>4535</v>
      </c>
    </row>
    <row r="667" spans="1:7" x14ac:dyDescent="0.25">
      <c r="A667" s="6">
        <v>33550</v>
      </c>
      <c r="B667" s="6">
        <v>1970</v>
      </c>
      <c r="C667" s="6">
        <v>2907</v>
      </c>
      <c r="D667" s="6">
        <v>3396</v>
      </c>
      <c r="E667" s="6">
        <v>3793</v>
      </c>
      <c r="F667" s="6">
        <v>4173</v>
      </c>
      <c r="G667" s="6">
        <v>4536</v>
      </c>
    </row>
    <row r="668" spans="1:7" x14ac:dyDescent="0.25">
      <c r="A668" s="6">
        <v>33600</v>
      </c>
      <c r="B668" s="6">
        <v>1971</v>
      </c>
      <c r="C668" s="6">
        <v>2908</v>
      </c>
      <c r="D668" s="6">
        <v>3396</v>
      </c>
      <c r="E668" s="6">
        <v>3794</v>
      </c>
      <c r="F668" s="6">
        <v>4173</v>
      </c>
      <c r="G668" s="6">
        <v>4536</v>
      </c>
    </row>
    <row r="669" spans="1:7" x14ac:dyDescent="0.25">
      <c r="A669" s="6">
        <v>33650</v>
      </c>
      <c r="B669" s="6">
        <v>1972</v>
      </c>
      <c r="C669" s="6">
        <v>2909</v>
      </c>
      <c r="D669" s="6">
        <v>3397</v>
      </c>
      <c r="E669" s="6">
        <v>3794</v>
      </c>
      <c r="F669" s="6">
        <v>4174</v>
      </c>
      <c r="G669" s="6">
        <v>4537</v>
      </c>
    </row>
    <row r="670" spans="1:7" x14ac:dyDescent="0.25">
      <c r="A670" s="6">
        <v>33700</v>
      </c>
      <c r="B670" s="6">
        <v>1972</v>
      </c>
      <c r="C670" s="6">
        <v>2909</v>
      </c>
      <c r="D670" s="6">
        <v>3397</v>
      </c>
      <c r="E670" s="6">
        <v>3795</v>
      </c>
      <c r="F670" s="6">
        <v>4174</v>
      </c>
      <c r="G670" s="6">
        <v>4537</v>
      </c>
    </row>
    <row r="671" spans="1:7" x14ac:dyDescent="0.25">
      <c r="A671" s="6">
        <v>33750</v>
      </c>
      <c r="B671" s="6">
        <v>1973</v>
      </c>
      <c r="C671" s="6">
        <v>2910</v>
      </c>
      <c r="D671" s="6">
        <v>3398</v>
      </c>
      <c r="E671" s="6">
        <v>3795</v>
      </c>
      <c r="F671" s="6">
        <v>4175</v>
      </c>
      <c r="G671" s="6">
        <v>4538</v>
      </c>
    </row>
    <row r="672" spans="1:7" x14ac:dyDescent="0.25">
      <c r="A672" s="6">
        <v>33800</v>
      </c>
      <c r="B672" s="6">
        <v>1974</v>
      </c>
      <c r="C672" s="6">
        <v>2911</v>
      </c>
      <c r="D672" s="6">
        <v>3398</v>
      </c>
      <c r="E672" s="6">
        <v>3796</v>
      </c>
      <c r="F672" s="6">
        <v>4175</v>
      </c>
      <c r="G672" s="6">
        <v>4539</v>
      </c>
    </row>
    <row r="673" spans="1:7" x14ac:dyDescent="0.25">
      <c r="A673" s="6">
        <v>33850</v>
      </c>
      <c r="B673" s="6">
        <v>1974</v>
      </c>
      <c r="C673" s="6">
        <v>2912</v>
      </c>
      <c r="D673" s="6">
        <v>3399</v>
      </c>
      <c r="E673" s="6">
        <v>3796</v>
      </c>
      <c r="F673" s="6">
        <v>4176</v>
      </c>
      <c r="G673" s="6">
        <v>4539</v>
      </c>
    </row>
    <row r="674" spans="1:7" x14ac:dyDescent="0.25">
      <c r="A674" s="6">
        <v>33900</v>
      </c>
      <c r="B674" s="6">
        <v>1975</v>
      </c>
      <c r="C674" s="6">
        <v>2912</v>
      </c>
      <c r="D674" s="6">
        <v>3399</v>
      </c>
      <c r="E674" s="6">
        <v>3797</v>
      </c>
      <c r="F674" s="6">
        <v>4176</v>
      </c>
      <c r="G674" s="6">
        <v>4540</v>
      </c>
    </row>
    <row r="675" spans="1:7" x14ac:dyDescent="0.25">
      <c r="A675" s="6">
        <v>33950</v>
      </c>
      <c r="B675" s="6">
        <v>1976</v>
      </c>
      <c r="C675" s="6">
        <v>2913</v>
      </c>
      <c r="D675" s="6">
        <v>3399</v>
      </c>
      <c r="E675" s="6">
        <v>3797</v>
      </c>
      <c r="F675" s="6">
        <v>4177</v>
      </c>
      <c r="G675" s="6">
        <v>4540</v>
      </c>
    </row>
    <row r="676" spans="1:7" x14ac:dyDescent="0.25">
      <c r="A676" s="6">
        <v>34000</v>
      </c>
      <c r="B676" s="6">
        <v>1976</v>
      </c>
      <c r="C676" s="6">
        <v>2914</v>
      </c>
      <c r="D676" s="6">
        <v>3400</v>
      </c>
      <c r="E676" s="6">
        <v>3798</v>
      </c>
      <c r="F676" s="6">
        <v>4177</v>
      </c>
      <c r="G676" s="6">
        <v>4541</v>
      </c>
    </row>
    <row r="677" spans="1:7" x14ac:dyDescent="0.25">
      <c r="A677" s="6">
        <v>34050</v>
      </c>
      <c r="B677" s="6">
        <v>1977</v>
      </c>
      <c r="C677" s="6">
        <v>2914</v>
      </c>
      <c r="D677" s="6">
        <v>3400</v>
      </c>
      <c r="E677" s="6">
        <v>3798</v>
      </c>
      <c r="F677" s="6">
        <v>4178</v>
      </c>
      <c r="G677" s="6">
        <v>4541</v>
      </c>
    </row>
    <row r="678" spans="1:7" x14ac:dyDescent="0.25">
      <c r="A678" s="6">
        <v>34100</v>
      </c>
      <c r="B678" s="6">
        <v>1977</v>
      </c>
      <c r="C678" s="6">
        <v>2915</v>
      </c>
      <c r="D678" s="6">
        <v>3401</v>
      </c>
      <c r="E678" s="6">
        <v>3799</v>
      </c>
      <c r="F678" s="6">
        <v>4178</v>
      </c>
      <c r="G678" s="6">
        <v>4542</v>
      </c>
    </row>
    <row r="679" spans="1:7" x14ac:dyDescent="0.25">
      <c r="A679" s="6">
        <v>34150</v>
      </c>
      <c r="B679" s="6">
        <v>1978</v>
      </c>
      <c r="C679" s="6">
        <v>2916</v>
      </c>
      <c r="D679" s="6">
        <v>3401</v>
      </c>
      <c r="E679" s="6">
        <v>3799</v>
      </c>
      <c r="F679" s="6">
        <v>4179</v>
      </c>
      <c r="G679" s="6">
        <v>4543</v>
      </c>
    </row>
    <row r="680" spans="1:7" x14ac:dyDescent="0.25">
      <c r="A680" s="6">
        <v>34200</v>
      </c>
      <c r="B680" s="6">
        <v>1979</v>
      </c>
      <c r="C680" s="6">
        <v>2916</v>
      </c>
      <c r="D680" s="6">
        <v>3402</v>
      </c>
      <c r="E680" s="6">
        <v>3800</v>
      </c>
      <c r="F680" s="6">
        <v>4179</v>
      </c>
      <c r="G680" s="6">
        <v>4543</v>
      </c>
    </row>
    <row r="681" spans="1:7" x14ac:dyDescent="0.25">
      <c r="A681" s="6">
        <v>34250</v>
      </c>
      <c r="B681" s="6">
        <v>1979</v>
      </c>
      <c r="C681" s="6">
        <v>2917</v>
      </c>
      <c r="D681" s="6">
        <v>3402</v>
      </c>
      <c r="E681" s="6">
        <v>3800</v>
      </c>
      <c r="F681" s="6">
        <v>4180</v>
      </c>
      <c r="G681" s="6">
        <v>4544</v>
      </c>
    </row>
    <row r="682" spans="1:7" x14ac:dyDescent="0.25">
      <c r="A682" s="6">
        <v>34300</v>
      </c>
      <c r="B682" s="6">
        <v>1980</v>
      </c>
      <c r="C682" s="6">
        <v>2917</v>
      </c>
      <c r="D682" s="6">
        <v>3402</v>
      </c>
      <c r="E682" s="6">
        <v>3800</v>
      </c>
      <c r="F682" s="6">
        <v>4181</v>
      </c>
      <c r="G682" s="6">
        <v>4544</v>
      </c>
    </row>
    <row r="683" spans="1:7" x14ac:dyDescent="0.25">
      <c r="A683" s="6">
        <v>34350</v>
      </c>
      <c r="B683" s="6">
        <v>1981</v>
      </c>
      <c r="C683" s="6">
        <v>2918</v>
      </c>
      <c r="D683" s="6">
        <v>3403</v>
      </c>
      <c r="E683" s="6">
        <v>3801</v>
      </c>
      <c r="F683" s="6">
        <v>4181</v>
      </c>
      <c r="G683" s="6">
        <v>4545</v>
      </c>
    </row>
    <row r="684" spans="1:7" x14ac:dyDescent="0.25">
      <c r="A684" s="6">
        <v>34400</v>
      </c>
      <c r="B684" s="6">
        <v>1981</v>
      </c>
      <c r="C684" s="6">
        <v>2919</v>
      </c>
      <c r="D684" s="6">
        <v>3403</v>
      </c>
      <c r="E684" s="6">
        <v>3801</v>
      </c>
      <c r="F684" s="6">
        <v>4182</v>
      </c>
      <c r="G684" s="6">
        <v>4545</v>
      </c>
    </row>
    <row r="685" spans="1:7" x14ac:dyDescent="0.25">
      <c r="A685" s="6">
        <v>34450</v>
      </c>
      <c r="B685" s="6">
        <v>1982</v>
      </c>
      <c r="C685" s="6">
        <v>2919</v>
      </c>
      <c r="D685" s="6">
        <v>3404</v>
      </c>
      <c r="E685" s="6">
        <v>3802</v>
      </c>
      <c r="F685" s="6">
        <v>4182</v>
      </c>
      <c r="G685" s="6">
        <v>4546</v>
      </c>
    </row>
    <row r="686" spans="1:7" x14ac:dyDescent="0.25">
      <c r="A686" s="6">
        <v>34500</v>
      </c>
      <c r="B686" s="6">
        <v>1983</v>
      </c>
      <c r="C686" s="6">
        <v>2920</v>
      </c>
      <c r="D686" s="6">
        <v>3404</v>
      </c>
      <c r="E686" s="6">
        <v>3802</v>
      </c>
      <c r="F686" s="6">
        <v>4183</v>
      </c>
      <c r="G686" s="6">
        <v>4546</v>
      </c>
    </row>
    <row r="687" spans="1:7" x14ac:dyDescent="0.25">
      <c r="A687" s="6">
        <v>34550</v>
      </c>
      <c r="B687" s="6">
        <v>1983</v>
      </c>
      <c r="C687" s="6">
        <v>2921</v>
      </c>
      <c r="D687" s="6">
        <v>3405</v>
      </c>
      <c r="E687" s="6">
        <v>3803</v>
      </c>
      <c r="F687" s="6">
        <v>4183</v>
      </c>
      <c r="G687" s="6">
        <v>4547</v>
      </c>
    </row>
    <row r="688" spans="1:7" x14ac:dyDescent="0.25">
      <c r="A688" s="6">
        <v>34600</v>
      </c>
      <c r="B688" s="6">
        <v>1984</v>
      </c>
      <c r="C688" s="6">
        <v>2921</v>
      </c>
      <c r="D688" s="6">
        <v>3405</v>
      </c>
      <c r="E688" s="6">
        <v>3803</v>
      </c>
      <c r="F688" s="6">
        <v>4184</v>
      </c>
      <c r="G688" s="6">
        <v>4548</v>
      </c>
    </row>
    <row r="689" spans="1:7" x14ac:dyDescent="0.25">
      <c r="A689" s="6">
        <v>34650</v>
      </c>
      <c r="B689" s="6">
        <v>1984</v>
      </c>
      <c r="C689" s="6">
        <v>2922</v>
      </c>
      <c r="D689" s="6">
        <v>3405</v>
      </c>
      <c r="E689" s="6">
        <v>3804</v>
      </c>
      <c r="F689" s="6">
        <v>4184</v>
      </c>
      <c r="G689" s="6">
        <v>4548</v>
      </c>
    </row>
    <row r="690" spans="1:7" x14ac:dyDescent="0.25">
      <c r="A690" s="6">
        <v>34700</v>
      </c>
      <c r="B690" s="6">
        <v>1985</v>
      </c>
      <c r="C690" s="6">
        <v>2923</v>
      </c>
      <c r="D690" s="6">
        <v>3406</v>
      </c>
      <c r="E690" s="6">
        <v>3804</v>
      </c>
      <c r="F690" s="6">
        <v>4185</v>
      </c>
      <c r="G690" s="6">
        <v>4549</v>
      </c>
    </row>
    <row r="691" spans="1:7" x14ac:dyDescent="0.25">
      <c r="A691" s="6">
        <v>34750</v>
      </c>
      <c r="B691" s="6">
        <v>1986</v>
      </c>
      <c r="C691" s="6">
        <v>2923</v>
      </c>
      <c r="D691" s="6">
        <v>3406</v>
      </c>
      <c r="E691" s="6">
        <v>3805</v>
      </c>
      <c r="F691" s="6">
        <v>4185</v>
      </c>
      <c r="G691" s="6">
        <v>4549</v>
      </c>
    </row>
    <row r="692" spans="1:7" x14ac:dyDescent="0.25">
      <c r="A692" s="6">
        <v>34800</v>
      </c>
      <c r="B692" s="6">
        <v>1986</v>
      </c>
      <c r="C692" s="6">
        <v>2924</v>
      </c>
      <c r="D692" s="6">
        <v>3407</v>
      </c>
      <c r="E692" s="6">
        <v>3805</v>
      </c>
      <c r="F692" s="6">
        <v>4186</v>
      </c>
      <c r="G692" s="6">
        <v>4550</v>
      </c>
    </row>
    <row r="693" spans="1:7" x14ac:dyDescent="0.25">
      <c r="A693" s="6">
        <v>34850</v>
      </c>
      <c r="B693" s="6">
        <v>1987</v>
      </c>
      <c r="C693" s="6">
        <v>2925</v>
      </c>
      <c r="D693" s="6">
        <v>3407</v>
      </c>
      <c r="E693" s="6">
        <v>3806</v>
      </c>
      <c r="F693" s="6">
        <v>4186</v>
      </c>
      <c r="G693" s="6">
        <v>4550</v>
      </c>
    </row>
    <row r="694" spans="1:7" x14ac:dyDescent="0.25">
      <c r="A694" s="6">
        <v>34900</v>
      </c>
      <c r="B694" s="6">
        <v>1988</v>
      </c>
      <c r="C694" s="6">
        <v>2925</v>
      </c>
      <c r="D694" s="6">
        <v>3407</v>
      </c>
      <c r="E694" s="6">
        <v>3806</v>
      </c>
      <c r="F694" s="6">
        <v>4187</v>
      </c>
      <c r="G694" s="6">
        <v>4551</v>
      </c>
    </row>
    <row r="695" spans="1:7" x14ac:dyDescent="0.25">
      <c r="A695" s="6">
        <v>34950</v>
      </c>
      <c r="B695" s="6">
        <v>1988</v>
      </c>
      <c r="C695" s="6">
        <v>2926</v>
      </c>
      <c r="D695" s="6">
        <v>3408</v>
      </c>
      <c r="E695" s="6">
        <v>3807</v>
      </c>
      <c r="F695" s="6">
        <v>4187</v>
      </c>
      <c r="G695" s="6">
        <v>4552</v>
      </c>
    </row>
    <row r="696" spans="1:7" x14ac:dyDescent="0.25">
      <c r="A696" s="6">
        <v>35000</v>
      </c>
      <c r="B696" s="6">
        <v>1989</v>
      </c>
      <c r="C696" s="6">
        <v>2927</v>
      </c>
      <c r="D696" s="6">
        <v>3408</v>
      </c>
      <c r="E696" s="6">
        <v>3807</v>
      </c>
      <c r="F696" s="6">
        <v>4188</v>
      </c>
      <c r="G696" s="6">
        <v>4552</v>
      </c>
    </row>
  </sheetData>
  <sheetProtection sheet="1" objects="1" scenarios="1" selectLockedCells="1"/>
  <customSheetViews>
    <customSheetView guid="{E4102386-7B46-4017-8BFA-4213987EBA13}" state="hidden" topLeftCell="F1">
      <selection activeCell="L6" sqref="L6"/>
    </customSheetView>
    <customSheetView guid="{A723A1BF-5CE9-4CBB-85C8-692EE185ABAD}" state="hidden" topLeftCell="F1">
      <selection activeCell="L6" sqref="L6"/>
    </customSheetView>
    <customSheetView guid="{53CB703B-71D7-440D-8F08-C017604435F2}" state="hidden" topLeftCell="F1">
      <selection activeCell="L6" sqref="L6"/>
    </customSheetView>
    <customSheetView guid="{4350A24C-9789-4311-B3D6-31E2B14734AD}" state="hidden" topLeftCell="F1">
      <selection activeCell="L6" sqref="L6"/>
    </customSheetView>
  </customSheetView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RowHeight="15" x14ac:dyDescent="0.25"/>
  <sheetData/>
  <customSheetViews>
    <customSheetView guid="{E4102386-7B46-4017-8BFA-4213987EBA13}"/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Behind Curtain Shared</vt:lpstr>
      <vt:lpstr>Multiple Shared </vt:lpstr>
      <vt:lpstr>Behind Curtain (Split)</vt:lpstr>
      <vt:lpstr>Split Custody </vt:lpstr>
      <vt:lpstr>Behind Shared Custody</vt:lpstr>
      <vt:lpstr>Behind Curtain</vt:lpstr>
      <vt:lpstr>Sheet1</vt:lpstr>
      <vt:lpstr>Label_Split</vt:lpstr>
      <vt:lpstr>Label2_Split</vt:lpstr>
      <vt:lpstr>'Multiple Shared '!numberofchildren</vt:lpstr>
      <vt:lpstr>'Split Custody '!numberofchildren</vt:lpstr>
      <vt:lpstr>'Split Custody '!Parents</vt:lpstr>
      <vt:lpstr>'Multiple Shared '!Print_Area</vt:lpstr>
      <vt:lpstr>'Split Custody 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Broudy, Mitchell (VDSS)</dc:creator>
  <cp:lastModifiedBy>Natalie Raynor</cp:lastModifiedBy>
  <cp:lastPrinted>2022-08-29T19:20:04Z</cp:lastPrinted>
  <dcterms:created xsi:type="dcterms:W3CDTF">2017-04-08T00:43:00Z</dcterms:created>
  <dcterms:modified xsi:type="dcterms:W3CDTF">2022-09-22T20:25:16Z</dcterms:modified>
</cp:coreProperties>
</file>